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A0B120F2-D20B-4468-A647-9BC27AD40A21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Noviembre 2022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9" i="1" l="1"/>
  <c r="N558" i="1"/>
  <c r="N557" i="1"/>
  <c r="N552" i="1"/>
  <c r="N551" i="1"/>
  <c r="N548" i="1"/>
  <c r="N547" i="1"/>
  <c r="N545" i="1"/>
  <c r="N542" i="1"/>
  <c r="N538" i="1"/>
  <c r="N535" i="1"/>
  <c r="N530" i="1"/>
  <c r="N528" i="1"/>
  <c r="N525" i="1"/>
  <c r="N524" i="1"/>
  <c r="N522" i="1"/>
  <c r="N519" i="1"/>
  <c r="N510" i="1"/>
  <c r="N504" i="1"/>
  <c r="N502" i="1"/>
  <c r="N495" i="1"/>
  <c r="N1119" i="1"/>
  <c r="N1112" i="1"/>
  <c r="N1108" i="1"/>
  <c r="N1100" i="1"/>
  <c r="N1096" i="1"/>
  <c r="N1081" i="1"/>
  <c r="N1070" i="1"/>
  <c r="N1054" i="1"/>
  <c r="N1050" i="1"/>
  <c r="N1044" i="1"/>
  <c r="N1037" i="1"/>
  <c r="N1027" i="1"/>
  <c r="N1024" i="1"/>
  <c r="N1017" i="1"/>
  <c r="N1016" i="1"/>
  <c r="N1015" i="1"/>
  <c r="N1014" i="1"/>
  <c r="N1013" i="1"/>
  <c r="N494" i="1"/>
  <c r="N493" i="1"/>
  <c r="N491" i="1"/>
  <c r="N489" i="1"/>
  <c r="N486" i="1"/>
  <c r="N480" i="1"/>
  <c r="N476" i="1"/>
  <c r="N469" i="1"/>
  <c r="N466" i="1"/>
  <c r="N463" i="1"/>
  <c r="N453" i="1"/>
  <c r="N451" i="1"/>
  <c r="N445" i="1"/>
  <c r="N443" i="1"/>
  <c r="N721" i="1"/>
  <c r="N708" i="1"/>
  <c r="N707" i="1"/>
  <c r="N700" i="1"/>
  <c r="N698" i="1"/>
  <c r="N697" i="1"/>
  <c r="N690" i="1"/>
  <c r="N686" i="1"/>
  <c r="N670" i="1"/>
  <c r="N621" i="1"/>
  <c r="N618" i="1"/>
  <c r="N617" i="1"/>
  <c r="N614" i="1"/>
  <c r="N595" i="1"/>
  <c r="N594" i="1"/>
  <c r="N590" i="1"/>
  <c r="N588" i="1"/>
  <c r="N580" i="1"/>
  <c r="N576" i="1"/>
  <c r="N570" i="1"/>
  <c r="N560" i="1"/>
  <c r="N793" i="1"/>
  <c r="N768" i="1"/>
  <c r="N759" i="1"/>
  <c r="N758" i="1"/>
  <c r="N742" i="1"/>
  <c r="N725" i="1"/>
  <c r="N432" i="1"/>
  <c r="N431" i="1"/>
  <c r="N430" i="1"/>
  <c r="N427" i="1"/>
  <c r="N426" i="1"/>
  <c r="N425" i="1"/>
  <c r="N423" i="1"/>
  <c r="N419" i="1"/>
  <c r="N418" i="1"/>
  <c r="N417" i="1"/>
  <c r="N416" i="1"/>
  <c r="N414" i="1"/>
  <c r="N410" i="1"/>
  <c r="N405" i="1"/>
  <c r="N404" i="1"/>
  <c r="N403" i="1"/>
  <c r="N386" i="1"/>
  <c r="N384" i="1"/>
  <c r="N382" i="1"/>
  <c r="N668" i="1"/>
  <c r="N667" i="1"/>
  <c r="N666" i="1"/>
  <c r="N664" i="1"/>
  <c r="N658" i="1"/>
  <c r="N655" i="1"/>
  <c r="N650" i="1"/>
  <c r="N644" i="1"/>
  <c r="N642" i="1"/>
  <c r="N635" i="1"/>
  <c r="N634" i="1"/>
  <c r="N630" i="1"/>
  <c r="N628" i="1"/>
  <c r="N937" i="1"/>
  <c r="N913" i="1"/>
  <c r="N907" i="1"/>
  <c r="N905" i="1"/>
  <c r="N903" i="1"/>
  <c r="N897" i="1"/>
  <c r="N894" i="1"/>
  <c r="N886" i="1"/>
  <c r="N884" i="1"/>
  <c r="N883" i="1"/>
  <c r="N879" i="1"/>
  <c r="N863" i="1"/>
  <c r="N848" i="1"/>
  <c r="N846" i="1"/>
  <c r="N845" i="1"/>
  <c r="N844" i="1"/>
  <c r="N843" i="1"/>
  <c r="N836" i="1"/>
  <c r="N833" i="1"/>
  <c r="N830" i="1"/>
  <c r="N829" i="1"/>
  <c r="N822" i="1"/>
  <c r="N799" i="1"/>
  <c r="N796" i="1"/>
  <c r="N795" i="1"/>
  <c r="N794" i="1"/>
  <c r="N1011" i="1"/>
  <c r="N1005" i="1"/>
  <c r="N998" i="1"/>
  <c r="N994" i="1"/>
  <c r="N990" i="1"/>
  <c r="N989" i="1"/>
  <c r="N988" i="1"/>
  <c r="N983" i="1"/>
  <c r="N980" i="1"/>
  <c r="N978" i="1"/>
  <c r="N977" i="1"/>
  <c r="N966" i="1"/>
  <c r="N961" i="1"/>
  <c r="N947" i="1"/>
  <c r="N946" i="1"/>
  <c r="N1355" i="1"/>
  <c r="N1352" i="1"/>
  <c r="N1351" i="1"/>
  <c r="N1338" i="1"/>
  <c r="N1323" i="1"/>
  <c r="N1321" i="1"/>
  <c r="N1320" i="1"/>
  <c r="N1318" i="1"/>
  <c r="N1313" i="1"/>
  <c r="N1305" i="1"/>
  <c r="N1300" i="1"/>
  <c r="N1292" i="1"/>
  <c r="N1285" i="1"/>
  <c r="N1273" i="1"/>
  <c r="N1260" i="1"/>
  <c r="N1259" i="1"/>
  <c r="N1250" i="1"/>
  <c r="N1247" i="1"/>
  <c r="N1245" i="1"/>
  <c r="N1243" i="1"/>
  <c r="N1242" i="1"/>
  <c r="N1239" i="1"/>
  <c r="N1238" i="1"/>
  <c r="N1236" i="1"/>
  <c r="N1228" i="1"/>
  <c r="N1214" i="1"/>
  <c r="N1213" i="1"/>
  <c r="N1209" i="1"/>
  <c r="N1208" i="1"/>
  <c r="N1196" i="1"/>
  <c r="N1193" i="1"/>
  <c r="N1187" i="1"/>
  <c r="N1172" i="1"/>
  <c r="N1171" i="1"/>
  <c r="N1169" i="1"/>
  <c r="N1151" i="1"/>
  <c r="N1149" i="1"/>
  <c r="N1144" i="1"/>
  <c r="N1141" i="1"/>
  <c r="N1138" i="1"/>
  <c r="N193" i="1"/>
  <c r="N192" i="1"/>
  <c r="N191" i="1"/>
  <c r="N190" i="1"/>
  <c r="N184" i="1"/>
  <c r="N182" i="1"/>
  <c r="N179" i="1"/>
  <c r="N177" i="1"/>
  <c r="N173" i="1"/>
  <c r="N168" i="1"/>
  <c r="N166" i="1"/>
  <c r="N165" i="1"/>
  <c r="N163" i="1"/>
  <c r="N162" i="1"/>
  <c r="N161" i="1"/>
  <c r="N160" i="1"/>
  <c r="N157" i="1"/>
  <c r="N154" i="1"/>
  <c r="N153" i="1"/>
  <c r="N149" i="1"/>
  <c r="N148" i="1"/>
  <c r="N145" i="1"/>
  <c r="N144" i="1"/>
  <c r="N141" i="1"/>
  <c r="N140" i="1"/>
  <c r="N260" i="1"/>
  <c r="N259" i="1"/>
  <c r="N257" i="1"/>
  <c r="N251" i="1"/>
  <c r="N250" i="1"/>
  <c r="N248" i="1"/>
  <c r="N246" i="1"/>
  <c r="N244" i="1"/>
  <c r="N243" i="1"/>
  <c r="N242" i="1"/>
  <c r="N238" i="1"/>
  <c r="N234" i="1"/>
  <c r="N231" i="1"/>
  <c r="N229" i="1"/>
  <c r="N226" i="1"/>
  <c r="N225" i="1"/>
  <c r="N213" i="1"/>
  <c r="N212" i="1"/>
  <c r="N211" i="1"/>
  <c r="N206" i="1"/>
  <c r="N205" i="1"/>
  <c r="N203" i="1"/>
  <c r="N200" i="1"/>
  <c r="N197" i="1"/>
  <c r="N65" i="1"/>
  <c r="N63" i="1"/>
  <c r="N61" i="1"/>
  <c r="N58" i="1"/>
  <c r="N54" i="1"/>
  <c r="N52" i="1"/>
  <c r="N51" i="1"/>
  <c r="N50" i="1"/>
  <c r="N49" i="1"/>
  <c r="N47" i="1"/>
  <c r="N40" i="1"/>
  <c r="N38" i="1"/>
  <c r="N32" i="1"/>
  <c r="N31" i="1"/>
  <c r="N26" i="1"/>
  <c r="N23" i="1"/>
  <c r="N17" i="1"/>
  <c r="N12" i="1"/>
  <c r="N11" i="1"/>
  <c r="N7" i="1"/>
  <c r="N6" i="1"/>
  <c r="N5" i="1"/>
  <c r="N66" i="1"/>
  <c r="N305" i="1"/>
  <c r="N299" i="1"/>
  <c r="N298" i="1"/>
  <c r="N296" i="1"/>
  <c r="N292" i="1"/>
  <c r="N291" i="1"/>
  <c r="N287" i="1"/>
  <c r="N283" i="1"/>
  <c r="N275" i="1"/>
  <c r="N274" i="1"/>
  <c r="N265" i="1"/>
  <c r="N137" i="1"/>
  <c r="N136" i="1"/>
  <c r="N133" i="1"/>
  <c r="N132" i="1"/>
  <c r="N131" i="1"/>
  <c r="N129" i="1"/>
  <c r="N128" i="1"/>
  <c r="N127" i="1"/>
  <c r="N126" i="1"/>
  <c r="N124" i="1"/>
  <c r="N117" i="1"/>
  <c r="N116" i="1"/>
  <c r="N113" i="1"/>
  <c r="N110" i="1"/>
  <c r="N109" i="1"/>
  <c r="N106" i="1"/>
  <c r="N105" i="1"/>
  <c r="N104" i="1"/>
  <c r="N102" i="1"/>
  <c r="N98" i="1"/>
  <c r="N97" i="1"/>
  <c r="N380" i="1"/>
  <c r="N377" i="1"/>
  <c r="N376" i="1"/>
  <c r="N375" i="1"/>
  <c r="N374" i="1"/>
  <c r="N372" i="1"/>
  <c r="N361" i="1"/>
  <c r="N360" i="1"/>
  <c r="N358" i="1"/>
  <c r="N357" i="1"/>
  <c r="N353" i="1"/>
  <c r="N352" i="1"/>
  <c r="N351" i="1"/>
  <c r="N350" i="1"/>
  <c r="N349" i="1"/>
  <c r="N347" i="1"/>
  <c r="N345" i="1"/>
  <c r="N333" i="1"/>
  <c r="N331" i="1"/>
  <c r="N330" i="1"/>
  <c r="N329" i="1"/>
  <c r="N328" i="1"/>
  <c r="N326" i="1"/>
  <c r="N324" i="1"/>
  <c r="N323" i="1"/>
  <c r="N322" i="1"/>
  <c r="N318" i="1"/>
  <c r="N316" i="1"/>
  <c r="N314" i="1"/>
  <c r="N93" i="1"/>
  <c r="N92" i="1"/>
  <c r="N90" i="1"/>
  <c r="N88" i="1"/>
  <c r="N87" i="1"/>
  <c r="N85" i="1"/>
  <c r="N83" i="1"/>
  <c r="N82" i="1"/>
  <c r="N79" i="1"/>
  <c r="N78" i="1"/>
  <c r="N77" i="1"/>
  <c r="N76" i="1"/>
  <c r="N74" i="1"/>
  <c r="N73" i="1"/>
  <c r="N72" i="1"/>
  <c r="N70" i="1"/>
  <c r="N69" i="1"/>
  <c r="N67" i="1"/>
  <c r="N1122" i="1"/>
</calcChain>
</file>

<file path=xl/sharedStrings.xml><?xml version="1.0" encoding="utf-8"?>
<sst xmlns="http://schemas.openxmlformats.org/spreadsheetml/2006/main" count="5449" uniqueCount="1370">
  <si>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</si>
  <si>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</si>
  <si>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</si>
  <si>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</si>
  <si>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</si>
  <si>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</si>
  <si>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</si>
  <si>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</si>
  <si>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</si>
  <si>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</si>
  <si>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</si>
  <si>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</si>
  <si>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</si>
  <si>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</si>
  <si>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</si>
  <si>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</si>
  <si>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</si>
  <si>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</si>
  <si>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</si>
  <si>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</si>
  <si>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</si>
  <si>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</si>
  <si>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</si>
  <si>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</si>
  <si>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</si>
  <si>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OBA2797</t>
  </si>
  <si>
    <t>ABF5128</t>
  </si>
  <si>
    <t>GRW5360</t>
  </si>
  <si>
    <t>OBA1090</t>
  </si>
  <si>
    <t>JA020E</t>
  </si>
  <si>
    <t>GIJ0460</t>
  </si>
  <si>
    <t>AAW0250</t>
  </si>
  <si>
    <t>PUK0658</t>
  </si>
  <si>
    <t>OCP0889</t>
  </si>
  <si>
    <t>PBW0570</t>
  </si>
  <si>
    <t>OBB7940</t>
  </si>
  <si>
    <t>AGB0008</t>
  </si>
  <si>
    <t>KBC0644</t>
  </si>
  <si>
    <t>JH158H</t>
  </si>
  <si>
    <t>SBC0599</t>
  </si>
  <si>
    <t>GSP2540</t>
  </si>
  <si>
    <t>GRU0850</t>
  </si>
  <si>
    <t>GST4479</t>
  </si>
  <si>
    <t>GQR0546</t>
  </si>
  <si>
    <t>JC380P</t>
  </si>
  <si>
    <t>GHL0529</t>
  </si>
  <si>
    <t>IX659C</t>
  </si>
  <si>
    <t>OBA2450</t>
  </si>
  <si>
    <t>HN179B</t>
  </si>
  <si>
    <t>OBB5086</t>
  </si>
  <si>
    <t>OBA3050</t>
  </si>
  <si>
    <t>PBO7819</t>
  </si>
  <si>
    <t>GRY8560</t>
  </si>
  <si>
    <t>IR460Z</t>
  </si>
  <si>
    <t>PFB0769</t>
  </si>
  <si>
    <t>UBT0570</t>
  </si>
  <si>
    <t>QAA0369</t>
  </si>
  <si>
    <t>IO225C</t>
  </si>
  <si>
    <t>IX549L</t>
  </si>
  <si>
    <t>OBB9400</t>
  </si>
  <si>
    <t>HO290J</t>
  </si>
  <si>
    <t>ABA6504</t>
  </si>
  <si>
    <t>ABD1700</t>
  </si>
  <si>
    <t>JH559I</t>
  </si>
  <si>
    <t>OBV0280</t>
  </si>
  <si>
    <t>OBB4350</t>
  </si>
  <si>
    <t>IP450G</t>
  </si>
  <si>
    <t>PCK1100</t>
  </si>
  <si>
    <t>GRX7067</t>
  </si>
  <si>
    <t>IV054V</t>
  </si>
  <si>
    <t>PCI5530</t>
  </si>
  <si>
    <t>OBC3216</t>
  </si>
  <si>
    <t>GRW1840</t>
  </si>
  <si>
    <t>OAC0129</t>
  </si>
  <si>
    <t>PBX3240</t>
  </si>
  <si>
    <t>IB187O</t>
  </si>
  <si>
    <t>AB703I</t>
  </si>
  <si>
    <t>PPR0950</t>
  </si>
  <si>
    <t>IR150E</t>
  </si>
  <si>
    <t>HA450N</t>
  </si>
  <si>
    <t>IT632P</t>
  </si>
  <si>
    <t>HL340H</t>
  </si>
  <si>
    <t>ABC6050</t>
  </si>
  <si>
    <t>PQR0632</t>
  </si>
  <si>
    <t>OCU0140</t>
  </si>
  <si>
    <t>AFC0975</t>
  </si>
  <si>
    <t>OBA2140</t>
  </si>
  <si>
    <t>OCD0930</t>
  </si>
  <si>
    <t>IT849J</t>
  </si>
  <si>
    <t>IM190Y</t>
  </si>
  <si>
    <t>OCL0490</t>
  </si>
  <si>
    <t>AAP0610</t>
  </si>
  <si>
    <t>GRD0260</t>
  </si>
  <si>
    <t>JH120I</t>
  </si>
  <si>
    <t>ABI6067</t>
  </si>
  <si>
    <t>GQY0670</t>
  </si>
  <si>
    <t>OBC1178</t>
  </si>
  <si>
    <t>MDB0819</t>
  </si>
  <si>
    <t>GQH0780</t>
  </si>
  <si>
    <t>IJ096V</t>
  </si>
  <si>
    <t>OBB2329</t>
  </si>
  <si>
    <t>PXB0200</t>
  </si>
  <si>
    <t>JA210Z</t>
  </si>
  <si>
    <t>ABC2910</t>
  </si>
  <si>
    <t>ABH9718</t>
  </si>
  <si>
    <t>GRY1971</t>
  </si>
  <si>
    <t>OBA3669</t>
  </si>
  <si>
    <t>PYU0539</t>
  </si>
  <si>
    <t>OBE0270</t>
  </si>
  <si>
    <t>PCA2380</t>
  </si>
  <si>
    <t>ABD1680</t>
  </si>
  <si>
    <t>LBX0740</t>
  </si>
  <si>
    <t>POQ0530</t>
  </si>
  <si>
    <t>IT120Z</t>
  </si>
  <si>
    <t>JH370F</t>
  </si>
  <si>
    <t>JP703Z</t>
  </si>
  <si>
    <t>JP704Z</t>
  </si>
  <si>
    <t>JP705Z</t>
  </si>
  <si>
    <t>MBE3418</t>
  </si>
  <si>
    <t>JE476F</t>
  </si>
  <si>
    <t>JF351K</t>
  </si>
  <si>
    <t>GSF2209</t>
  </si>
  <si>
    <t>OBA6927</t>
  </si>
  <si>
    <t>GSC5669</t>
  </si>
  <si>
    <t>HC500I</t>
  </si>
  <si>
    <t>IJ140W</t>
  </si>
  <si>
    <t>OBB5420</t>
  </si>
  <si>
    <t>OBA4330</t>
  </si>
  <si>
    <t>IC870B</t>
  </si>
  <si>
    <t>IQ496V</t>
  </si>
  <si>
    <t>IT512P</t>
  </si>
  <si>
    <t>ABJ1870</t>
  </si>
  <si>
    <t>ABD3126</t>
  </si>
  <si>
    <t>OBA6390</t>
  </si>
  <si>
    <t>OBB4130</t>
  </si>
  <si>
    <t>HC190J</t>
  </si>
  <si>
    <t>IR074A</t>
  </si>
  <si>
    <t>JP694Z</t>
  </si>
  <si>
    <t>JH138I</t>
  </si>
  <si>
    <t>ACV0229</t>
  </si>
  <si>
    <t>ABE7389</t>
  </si>
  <si>
    <t>OAI0038</t>
  </si>
  <si>
    <t>JH040G</t>
  </si>
  <si>
    <t>OBC3620</t>
  </si>
  <si>
    <t>IH331I</t>
  </si>
  <si>
    <t>PPB1710</t>
  </si>
  <si>
    <t>IC895K</t>
  </si>
  <si>
    <t>JH799F</t>
  </si>
  <si>
    <t>PIK0980</t>
  </si>
  <si>
    <t>PCZ8940</t>
  </si>
  <si>
    <t>GIR0016</t>
  </si>
  <si>
    <t>OBA7367</t>
  </si>
  <si>
    <t>HW540J</t>
  </si>
  <si>
    <t>GSH5420</t>
  </si>
  <si>
    <t>OAJ0610</t>
  </si>
  <si>
    <t>PXK0430</t>
  </si>
  <si>
    <t>AB670J</t>
  </si>
  <si>
    <t>GCA4919</t>
  </si>
  <si>
    <t>HY739W</t>
  </si>
  <si>
    <t>AE299I</t>
  </si>
  <si>
    <t>ABY0793</t>
  </si>
  <si>
    <t>ABF7290</t>
  </si>
  <si>
    <t>ABB5479</t>
  </si>
  <si>
    <t>PIY0318</t>
  </si>
  <si>
    <t>HU320M</t>
  </si>
  <si>
    <t>JC516Q</t>
  </si>
  <si>
    <t>PWM0710</t>
  </si>
  <si>
    <t>OBB8299</t>
  </si>
  <si>
    <t>XBZ1490</t>
  </si>
  <si>
    <t>GSI6394</t>
  </si>
  <si>
    <t>AFK0356</t>
  </si>
  <si>
    <t>PCW9517</t>
  </si>
  <si>
    <t>JA681E</t>
  </si>
  <si>
    <t>ABI5444</t>
  </si>
  <si>
    <t>ABJ1950</t>
  </si>
  <si>
    <t>HM250Q</t>
  </si>
  <si>
    <t>OCO0770</t>
  </si>
  <si>
    <t>HC170G</t>
  </si>
  <si>
    <t>ABA9590</t>
  </si>
  <si>
    <t>PBE2130</t>
  </si>
  <si>
    <t>HBZ0640</t>
  </si>
  <si>
    <t>IK150Q</t>
  </si>
  <si>
    <t>IP770G</t>
  </si>
  <si>
    <t>OAN1043</t>
  </si>
  <si>
    <t>OCU0100</t>
  </si>
  <si>
    <t>OCM0990</t>
  </si>
  <si>
    <t>HL770G</t>
  </si>
  <si>
    <t>IO072J</t>
  </si>
  <si>
    <t>HL724Y</t>
  </si>
  <si>
    <t>IK075Q</t>
  </si>
  <si>
    <t>HN450Q</t>
  </si>
  <si>
    <t>II730P</t>
  </si>
  <si>
    <t>ABK4534</t>
  </si>
  <si>
    <t>HZ890W</t>
  </si>
  <si>
    <t>JI094G</t>
  </si>
  <si>
    <t>OCQ0830</t>
  </si>
  <si>
    <t>JG103L</t>
  </si>
  <si>
    <t>IZ050P</t>
  </si>
  <si>
    <t>ABJ1790</t>
  </si>
  <si>
    <t>AC526F</t>
  </si>
  <si>
    <t>OBN0379</t>
  </si>
  <si>
    <t>HY000W</t>
  </si>
  <si>
    <t>ABF5180</t>
  </si>
  <si>
    <t>OBA1040</t>
  </si>
  <si>
    <t>GPB1889</t>
  </si>
  <si>
    <t>RBA1254</t>
  </si>
  <si>
    <t>GPP0549</t>
  </si>
  <si>
    <t>OBB8380</t>
  </si>
  <si>
    <t>GIH0710</t>
  </si>
  <si>
    <t>IQ580L</t>
  </si>
  <si>
    <t>IN620T</t>
  </si>
  <si>
    <t>HX900L</t>
  </si>
  <si>
    <t>GNM0252</t>
  </si>
  <si>
    <t>ACV0457</t>
  </si>
  <si>
    <t>OBA5470</t>
  </si>
  <si>
    <t>IX705L</t>
  </si>
  <si>
    <t>AB992J</t>
  </si>
  <si>
    <t>IR810E</t>
  </si>
  <si>
    <t>JP701Z</t>
  </si>
  <si>
    <t>OBA2959</t>
  </si>
  <si>
    <t>HU972H</t>
  </si>
  <si>
    <t>IG819J</t>
  </si>
  <si>
    <t>HI279N</t>
  </si>
  <si>
    <t>OPA1648</t>
  </si>
  <si>
    <t>GRS0968</t>
  </si>
  <si>
    <t>IJ390W</t>
  </si>
  <si>
    <t>JC099P</t>
  </si>
  <si>
    <t>ID159S</t>
  </si>
  <si>
    <t>JG174D</t>
  </si>
  <si>
    <t>HT799L</t>
  </si>
  <si>
    <t>OCT0608</t>
  </si>
  <si>
    <t>AGD0579</t>
  </si>
  <si>
    <t>JH859F</t>
  </si>
  <si>
    <t>ABJ8946</t>
  </si>
  <si>
    <t>AFI0545</t>
  </si>
  <si>
    <t>PYW0149</t>
  </si>
  <si>
    <t>OCS0759</t>
  </si>
  <si>
    <t>OBB1819</t>
  </si>
  <si>
    <t>PLK0973</t>
  </si>
  <si>
    <t>ZAA0782</t>
  </si>
  <si>
    <t>OBE0720</t>
  </si>
  <si>
    <t>HU209L</t>
  </si>
  <si>
    <t>IM409X</t>
  </si>
  <si>
    <t>GPN0660</t>
  </si>
  <si>
    <t>TBG0510</t>
  </si>
  <si>
    <t>PBF8549</t>
  </si>
  <si>
    <t>IE769M</t>
  </si>
  <si>
    <t>PKH0529</t>
  </si>
  <si>
    <t>LCA0837</t>
  </si>
  <si>
    <t>OBA4389</t>
  </si>
  <si>
    <t>II019P</t>
  </si>
  <si>
    <t>TBH0499</t>
  </si>
  <si>
    <t>XBJ0400</t>
  </si>
  <si>
    <t>OAG0479</t>
  </si>
  <si>
    <t>OBA8947</t>
  </si>
  <si>
    <t>PBU5150</t>
  </si>
  <si>
    <t>UBV0219</t>
  </si>
  <si>
    <t>GSA4300</t>
  </si>
  <si>
    <t>AA239V</t>
  </si>
  <si>
    <t>IY600I</t>
  </si>
  <si>
    <t>GIT0679</t>
  </si>
  <si>
    <t>OBA5249</t>
  </si>
  <si>
    <t>IR919Z</t>
  </si>
  <si>
    <t>OBC3868</t>
  </si>
  <si>
    <t>II619P</t>
  </si>
  <si>
    <t>OBC3889</t>
  </si>
  <si>
    <t>OBA9256</t>
  </si>
  <si>
    <t>XBL0620</t>
  </si>
  <si>
    <t>GSN4099</t>
  </si>
  <si>
    <t>GRY1139</t>
  </si>
  <si>
    <t>OBC3743</t>
  </si>
  <si>
    <t>OCL0938</t>
  </si>
  <si>
    <t>GNO0390</t>
  </si>
  <si>
    <t>PXA0139</t>
  </si>
  <si>
    <t>JD788J</t>
  </si>
  <si>
    <t>OAA2273</t>
  </si>
  <si>
    <t>GRZ4475</t>
  </si>
  <si>
    <t>HI467R</t>
  </si>
  <si>
    <t>PXT0494</t>
  </si>
  <si>
    <t>OBB4927</t>
  </si>
  <si>
    <t>AFP0489</t>
  </si>
  <si>
    <t>GSC8558</t>
  </si>
  <si>
    <t>PJS0390</t>
  </si>
  <si>
    <t>ID200S</t>
  </si>
  <si>
    <t>HM510T</t>
  </si>
  <si>
    <t>UBA5689</t>
  </si>
  <si>
    <t>OCN0990</t>
  </si>
  <si>
    <t>IU160O</t>
  </si>
  <si>
    <t>HY108W</t>
  </si>
  <si>
    <t>IG350J</t>
  </si>
  <si>
    <t>AFE0070</t>
  </si>
  <si>
    <t>OBA8248</t>
  </si>
  <si>
    <t>GSX9960</t>
  </si>
  <si>
    <t>GCX0811</t>
  </si>
  <si>
    <t>JH081I</t>
  </si>
  <si>
    <t>GSG2302</t>
  </si>
  <si>
    <t>GCA5825</t>
  </si>
  <si>
    <t>OBA1480</t>
  </si>
  <si>
    <t>OBB2789</t>
  </si>
  <si>
    <t>ADE0807</t>
  </si>
  <si>
    <t>LBC2720</t>
  </si>
  <si>
    <t>TBD3440</t>
  </si>
  <si>
    <t>JA735E</t>
  </si>
  <si>
    <t>PFH0520</t>
  </si>
  <si>
    <t>OBA5790</t>
  </si>
  <si>
    <t>JP698Z</t>
  </si>
  <si>
    <t>OAA1490</t>
  </si>
  <si>
    <t>OBB58050</t>
  </si>
  <si>
    <t>IW028G</t>
  </si>
  <si>
    <t>AB390J</t>
  </si>
  <si>
    <t>IR008C</t>
  </si>
  <si>
    <t>ABD9400</t>
  </si>
  <si>
    <t>JF400F</t>
  </si>
  <si>
    <t>PPT0399</t>
  </si>
  <si>
    <t>OBB3479</t>
  </si>
  <si>
    <t>AAT0110</t>
  </si>
  <si>
    <t>MFB0860</t>
  </si>
  <si>
    <t>HT109L</t>
  </si>
  <si>
    <t>JP699Z</t>
  </si>
  <si>
    <t>OBC1319</t>
  </si>
  <si>
    <t>IB130O</t>
  </si>
  <si>
    <t>OCL0043</t>
  </si>
  <si>
    <t>IK689N</t>
  </si>
  <si>
    <t>AB960J</t>
  </si>
  <si>
    <t>HF840I</t>
  </si>
  <si>
    <t>OBA6750</t>
  </si>
  <si>
    <t>GRI0328</t>
  </si>
  <si>
    <t>IV072N</t>
  </si>
  <si>
    <t>HA540U</t>
  </si>
  <si>
    <t>IW180B</t>
  </si>
  <si>
    <t>GIR0310</t>
  </si>
  <si>
    <t>HA533R</t>
  </si>
  <si>
    <t>ABG9539</t>
  </si>
  <si>
    <t>JH310F</t>
  </si>
  <si>
    <t>GGZ0567</t>
  </si>
  <si>
    <t>PBN5480</t>
  </si>
  <si>
    <t>JE059F</t>
  </si>
  <si>
    <t>HC560G</t>
  </si>
  <si>
    <t>PQH0160</t>
  </si>
  <si>
    <t>GRZ1868</t>
  </si>
  <si>
    <t>OBW0710</t>
  </si>
  <si>
    <t>OBH0320</t>
  </si>
  <si>
    <t>IBK0100</t>
  </si>
  <si>
    <t>JP700Z</t>
  </si>
  <si>
    <t>HF320L</t>
  </si>
  <si>
    <t>GSR8414</t>
  </si>
  <si>
    <t>PPF0500</t>
  </si>
  <si>
    <t>HA531R</t>
  </si>
  <si>
    <t>ABD1837</t>
  </si>
  <si>
    <t>PPC0631</t>
  </si>
  <si>
    <t>PBN6711</t>
  </si>
  <si>
    <t>GRY8687</t>
  </si>
  <si>
    <t>GGV0640</t>
  </si>
  <si>
    <t>OCC0109</t>
  </si>
  <si>
    <t>OCM0628</t>
  </si>
  <si>
    <t>IG540K</t>
  </si>
  <si>
    <t>EBD0070</t>
  </si>
  <si>
    <t>OAH0750</t>
  </si>
  <si>
    <t>OBA9338</t>
  </si>
  <si>
    <t>IM380Y</t>
  </si>
  <si>
    <t>IM939L</t>
  </si>
  <si>
    <t>GKT0518</t>
  </si>
  <si>
    <t>ABB5073</t>
  </si>
  <si>
    <t>JP696Z</t>
  </si>
  <si>
    <t>OBA5590</t>
  </si>
  <si>
    <t>PHN0880</t>
  </si>
  <si>
    <t>OBB8249</t>
  </si>
  <si>
    <t>IBB6264</t>
  </si>
  <si>
    <t>IT328E</t>
  </si>
  <si>
    <t>JH770G</t>
  </si>
  <si>
    <t>RCB0189</t>
  </si>
  <si>
    <t>GCA2271</t>
  </si>
  <si>
    <t>JP697Z</t>
  </si>
  <si>
    <t>AGD0799</t>
  </si>
  <si>
    <t>PDT8055</t>
  </si>
  <si>
    <t>OBB6906</t>
  </si>
  <si>
    <t>OAE0949</t>
  </si>
  <si>
    <t>PBB7540</t>
  </si>
  <si>
    <t>OBN0079</t>
  </si>
  <si>
    <t>OAA4119</t>
  </si>
  <si>
    <t>POB0320</t>
  </si>
  <si>
    <t>OCT0620</t>
  </si>
  <si>
    <t>IC900K</t>
  </si>
  <si>
    <t>JA806E</t>
  </si>
  <si>
    <t>OBB2637</t>
  </si>
  <si>
    <t>OBB5070</t>
  </si>
  <si>
    <t>OPA1349</t>
  </si>
  <si>
    <t>IR110Z</t>
  </si>
  <si>
    <t>OBA4420</t>
  </si>
  <si>
    <t>AFR0394</t>
  </si>
  <si>
    <t>OBB5108</t>
  </si>
  <si>
    <t>JF320K</t>
  </si>
  <si>
    <t>GOR0474</t>
  </si>
  <si>
    <t>ABN0150</t>
  </si>
  <si>
    <t>HF765L</t>
  </si>
  <si>
    <t>ACS0022</t>
  </si>
  <si>
    <t>GSR1882</t>
  </si>
  <si>
    <t>ABG9530</t>
  </si>
  <si>
    <t>MCV0530</t>
  </si>
  <si>
    <t>OBA4250</t>
  </si>
  <si>
    <t>PUH0570</t>
  </si>
  <si>
    <t>JP695Z</t>
  </si>
  <si>
    <t>JH450F</t>
  </si>
  <si>
    <t>JC286S</t>
  </si>
  <si>
    <t>IZ957P</t>
  </si>
  <si>
    <t>GMP0658</t>
  </si>
  <si>
    <t>ABH7703</t>
  </si>
  <si>
    <t>ABD1358</t>
  </si>
  <si>
    <t>GGH0100</t>
  </si>
  <si>
    <t>OAI0380</t>
  </si>
  <si>
    <t>IG900J</t>
  </si>
  <si>
    <t>OBA8390</t>
  </si>
  <si>
    <t>JK680R</t>
  </si>
  <si>
    <t>GSI3217</t>
  </si>
  <si>
    <t>JH410H</t>
  </si>
  <si>
    <t>JH720F</t>
  </si>
  <si>
    <t>IE600M</t>
  </si>
  <si>
    <t>OCC0860</t>
  </si>
  <si>
    <t>OCD0849</t>
  </si>
  <si>
    <t>IR590C</t>
  </si>
  <si>
    <t>OCK0390</t>
  </si>
  <si>
    <t>ABE2369</t>
  </si>
  <si>
    <t>OBB7370</t>
  </si>
  <si>
    <t>TAM0800</t>
  </si>
  <si>
    <t>GQT0520</t>
  </si>
  <si>
    <t>HQ440J</t>
  </si>
  <si>
    <t>IV175V</t>
  </si>
  <si>
    <t>IR400B</t>
  </si>
  <si>
    <t>IM950L</t>
  </si>
  <si>
    <t>ABJ1530</t>
  </si>
  <si>
    <t>PCB1480</t>
  </si>
  <si>
    <t>JB910S</t>
  </si>
  <si>
    <t>IV080N</t>
  </si>
  <si>
    <t>IZ780P</t>
  </si>
  <si>
    <t>JK049Q</t>
  </si>
  <si>
    <t>ACP0290</t>
  </si>
  <si>
    <t>IY640I</t>
  </si>
  <si>
    <t>GMI0430</t>
  </si>
  <si>
    <t>TDI0440</t>
  </si>
  <si>
    <t>GRX4760</t>
  </si>
  <si>
    <t>OCN0590</t>
  </si>
  <si>
    <t>HU070M</t>
  </si>
  <si>
    <t>JC280P</t>
  </si>
  <si>
    <t>GJG0658</t>
  </si>
  <si>
    <t>IE550N</t>
  </si>
  <si>
    <t>GMZ0200</t>
  </si>
  <si>
    <t>PCY6450</t>
  </si>
  <si>
    <t>GKC300</t>
  </si>
  <si>
    <t>IM260Y</t>
  </si>
  <si>
    <t>PJE0279</t>
  </si>
  <si>
    <t>IE029M</t>
  </si>
  <si>
    <t>LBA0570</t>
  </si>
  <si>
    <t>JL546E</t>
  </si>
  <si>
    <t>AAO0460</t>
  </si>
  <si>
    <t>IT910P</t>
  </si>
  <si>
    <t>IS400N</t>
  </si>
  <si>
    <t>IM150X</t>
  </si>
  <si>
    <t>GSM2470</t>
  </si>
  <si>
    <t>OCT0160</t>
  </si>
  <si>
    <t>IT920P</t>
  </si>
  <si>
    <t>GQR0050</t>
  </si>
  <si>
    <t>OAN0420</t>
  </si>
  <si>
    <t>OBB5640</t>
  </si>
  <si>
    <t>OCS0690</t>
  </si>
  <si>
    <t>OBA5260</t>
  </si>
  <si>
    <t>JI190G</t>
  </si>
  <si>
    <t>GKX0520</t>
  </si>
  <si>
    <t>OBA0410</t>
  </si>
  <si>
    <t>OBB1750</t>
  </si>
  <si>
    <t>GPS0250</t>
  </si>
  <si>
    <t>HP340Y</t>
  </si>
  <si>
    <t>OBB5860</t>
  </si>
  <si>
    <t>OBA1970</t>
  </si>
  <si>
    <t>IH751T</t>
  </si>
  <si>
    <t>ZPB1025</t>
  </si>
  <si>
    <t>ACK0680</t>
  </si>
  <si>
    <t>OCN0664</t>
  </si>
  <si>
    <t>OBB3560</t>
  </si>
  <si>
    <t>JB360T</t>
  </si>
  <si>
    <t>HN650O</t>
  </si>
  <si>
    <t>GSG6910</t>
  </si>
  <si>
    <t>HW530J</t>
  </si>
  <si>
    <t>OCS0519</t>
  </si>
  <si>
    <t>IJ510V</t>
  </si>
  <si>
    <t>GRZ7010</t>
  </si>
  <si>
    <t>MCS0350</t>
  </si>
  <si>
    <t>OBB9810</t>
  </si>
  <si>
    <t>OBY0350</t>
  </si>
  <si>
    <t>ABJ5499</t>
  </si>
  <si>
    <t>PWW0610</t>
  </si>
  <si>
    <t>IK230Q</t>
  </si>
  <si>
    <t>OCF0450</t>
  </si>
  <si>
    <t>OCT0600</t>
  </si>
  <si>
    <t>IR060C</t>
  </si>
  <si>
    <t>OBM0990</t>
  </si>
  <si>
    <t>HB960K</t>
  </si>
  <si>
    <t>HU200L</t>
  </si>
  <si>
    <t>OBC1230</t>
  </si>
  <si>
    <t>IG770F</t>
  </si>
  <si>
    <t>OCG0630</t>
  </si>
  <si>
    <t>JK020R</t>
  </si>
  <si>
    <t>GSL9340</t>
  </si>
  <si>
    <t>IC790K</t>
  </si>
  <si>
    <t>OBA5200</t>
  </si>
  <si>
    <t>OCQ0360</t>
  </si>
  <si>
    <t>PQV0970</t>
  </si>
  <si>
    <t>HE120X</t>
  </si>
  <si>
    <t>OBA7860</t>
  </si>
  <si>
    <t>GSK9400</t>
  </si>
  <si>
    <t>HI770V</t>
  </si>
  <si>
    <t>GSI9150</t>
  </si>
  <si>
    <t>IV450N</t>
  </si>
  <si>
    <t>OCR0300</t>
  </si>
  <si>
    <t>ID410S</t>
  </si>
  <si>
    <t>RCG0890</t>
  </si>
  <si>
    <t>OCQ0990</t>
  </si>
  <si>
    <t>OBA2700</t>
  </si>
  <si>
    <t>QBA0987</t>
  </si>
  <si>
    <t>GSG3659</t>
  </si>
  <si>
    <t>OBA3940</t>
  </si>
  <si>
    <t>AGA0960</t>
  </si>
  <si>
    <t>ABF2870</t>
  </si>
  <si>
    <t>GTB5869</t>
  </si>
  <si>
    <t>ACX0510</t>
  </si>
  <si>
    <t>OBA4810</t>
  </si>
  <si>
    <t>MBB6037</t>
  </si>
  <si>
    <t>PWW0420</t>
  </si>
  <si>
    <t>LBM0360</t>
  </si>
  <si>
    <t>PZV0010</t>
  </si>
  <si>
    <t>HA500Z</t>
  </si>
  <si>
    <t>IY470I</t>
  </si>
  <si>
    <t>IR006C</t>
  </si>
  <si>
    <t>HO070N</t>
  </si>
  <si>
    <t>HC500J</t>
  </si>
  <si>
    <t>IV069N</t>
  </si>
  <si>
    <t>AE430H</t>
  </si>
  <si>
    <t>HT320L</t>
  </si>
  <si>
    <t>HU240M</t>
  </si>
  <si>
    <t>JA650E</t>
  </si>
  <si>
    <t>IN850J</t>
  </si>
  <si>
    <t>AC280J</t>
  </si>
  <si>
    <t>HQ700T</t>
  </si>
  <si>
    <t>JH040I</t>
  </si>
  <si>
    <t>HO411R</t>
  </si>
  <si>
    <t>IG480J</t>
  </si>
  <si>
    <t>HU910H</t>
  </si>
  <si>
    <t>HB680L</t>
  </si>
  <si>
    <t>IX740L</t>
  </si>
  <si>
    <t>HQ240W</t>
  </si>
  <si>
    <t>HX110L</t>
  </si>
  <si>
    <t>IM350X</t>
  </si>
  <si>
    <t>ID910S</t>
  </si>
  <si>
    <t>HT550F</t>
  </si>
  <si>
    <t>IL470I</t>
  </si>
  <si>
    <t>HB520W</t>
  </si>
  <si>
    <t>IK170Q</t>
  </si>
  <si>
    <t>JK620R</t>
  </si>
  <si>
    <t>IR130C</t>
  </si>
  <si>
    <t>JF340K</t>
  </si>
  <si>
    <t>IK330Q</t>
  </si>
  <si>
    <t>IX690L</t>
  </si>
  <si>
    <t>IW340G</t>
  </si>
  <si>
    <t>IF100H</t>
  </si>
  <si>
    <t>HW040J</t>
  </si>
  <si>
    <t>JC700Q</t>
  </si>
  <si>
    <t>IR770Z</t>
  </si>
  <si>
    <t>IR260C</t>
  </si>
  <si>
    <t>HU570K</t>
  </si>
  <si>
    <t>IR760C</t>
  </si>
  <si>
    <t>IX480L</t>
  </si>
  <si>
    <t>IT260P</t>
  </si>
  <si>
    <t>IR210Z</t>
  </si>
  <si>
    <t>IV120V</t>
  </si>
  <si>
    <t>IM910L</t>
  </si>
  <si>
    <t>IW150B</t>
  </si>
  <si>
    <t>IM480X</t>
  </si>
  <si>
    <t>AC050Q</t>
  </si>
  <si>
    <t>JF760F</t>
  </si>
  <si>
    <t>JE070S</t>
  </si>
  <si>
    <t>AE719I</t>
  </si>
  <si>
    <t>HA420N</t>
  </si>
  <si>
    <t>HB160M</t>
  </si>
  <si>
    <t>OAI0980</t>
  </si>
  <si>
    <t>OBC2880</t>
  </si>
  <si>
    <t>GRW3979</t>
  </si>
  <si>
    <t>GSK8630</t>
  </si>
  <si>
    <t>PXE0290</t>
  </si>
  <si>
    <t>PIQ0780</t>
  </si>
  <si>
    <t>GJZ0750</t>
  </si>
  <si>
    <t>OBA8120</t>
  </si>
  <si>
    <t>OBY0570</t>
  </si>
  <si>
    <t>GPW0590</t>
  </si>
  <si>
    <t>ABI6090</t>
  </si>
  <si>
    <t>OBD0100</t>
  </si>
  <si>
    <t>OBA8330</t>
  </si>
  <si>
    <t>ADX0370</t>
  </si>
  <si>
    <t>PCF5270</t>
  </si>
  <si>
    <t>OBB7420</t>
  </si>
  <si>
    <t>PXA0730</t>
  </si>
  <si>
    <t>OBB9570</t>
  </si>
  <si>
    <t>OCQ0070</t>
  </si>
  <si>
    <t>ACV0750</t>
  </si>
  <si>
    <t>OAN0700</t>
  </si>
  <si>
    <t>GSG4660</t>
  </si>
  <si>
    <t>OBA1550</t>
  </si>
  <si>
    <t>PPH0360</t>
  </si>
  <si>
    <t>OBA4080</t>
  </si>
  <si>
    <t>ACX0420</t>
  </si>
  <si>
    <t>OCK0300</t>
  </si>
  <si>
    <t>PCO2840</t>
  </si>
  <si>
    <t>GPW0630</t>
  </si>
  <si>
    <t>GNV0900</t>
  </si>
  <si>
    <t>LPA1730</t>
  </si>
  <si>
    <t>GNU0750</t>
  </si>
  <si>
    <t>HCH0330</t>
  </si>
  <si>
    <t>GKN0560</t>
  </si>
  <si>
    <t>GMB0090</t>
  </si>
  <si>
    <t>PTE0230</t>
  </si>
  <si>
    <t>OBA2650</t>
  </si>
  <si>
    <t>OBC2189</t>
  </si>
  <si>
    <t>OBA8810</t>
  </si>
  <si>
    <t>OBB7360</t>
  </si>
  <si>
    <t>OBS0790</t>
  </si>
  <si>
    <t>OBB5330</t>
  </si>
  <si>
    <t>GSI6890</t>
  </si>
  <si>
    <t>OBA1270</t>
  </si>
  <si>
    <t>OCP0280</t>
  </si>
  <si>
    <t>PBY7370</t>
  </si>
  <si>
    <t>OBB7860</t>
  </si>
  <si>
    <t>OBB5530</t>
  </si>
  <si>
    <t>PCZ3751</t>
  </si>
  <si>
    <t>OCU0988</t>
  </si>
  <si>
    <t>OBB5740</t>
  </si>
  <si>
    <t>TBT0800</t>
  </si>
  <si>
    <t>OBB6030</t>
  </si>
  <si>
    <t>ABH2330</t>
  </si>
  <si>
    <t>GSG1016</t>
  </si>
  <si>
    <t>JA710E</t>
  </si>
  <si>
    <t>HW080J</t>
  </si>
  <si>
    <t>JI080G</t>
  </si>
  <si>
    <t>HU230H</t>
  </si>
  <si>
    <t>HI570K</t>
  </si>
  <si>
    <t>JF434K</t>
  </si>
  <si>
    <t>JC329Q</t>
  </si>
  <si>
    <t>JK402R</t>
  </si>
  <si>
    <t>JP727Z</t>
  </si>
  <si>
    <t>HI970D</t>
  </si>
  <si>
    <t>IC190K</t>
  </si>
  <si>
    <t>HC490I</t>
  </si>
  <si>
    <t>HO720Z</t>
  </si>
  <si>
    <t>IV750C</t>
  </si>
  <si>
    <t>HB451K</t>
  </si>
  <si>
    <t>HT730F</t>
  </si>
  <si>
    <t>JE730F</t>
  </si>
  <si>
    <t>IG320J</t>
  </si>
  <si>
    <t>HY100W</t>
  </si>
  <si>
    <t>AB650J</t>
  </si>
  <si>
    <t>JA130E</t>
  </si>
  <si>
    <t>IM130X</t>
  </si>
  <si>
    <t>HN470X</t>
  </si>
  <si>
    <t>HF420L</t>
  </si>
  <si>
    <t>AE780I</t>
  </si>
  <si>
    <t>IZ280P</t>
  </si>
  <si>
    <t>GGI0482</t>
  </si>
  <si>
    <t>GRW8460</t>
  </si>
  <si>
    <t>PYN0160</t>
  </si>
  <si>
    <t>GSE9460</t>
  </si>
  <si>
    <t>OBA1930</t>
  </si>
  <si>
    <t>OBA7850</t>
  </si>
  <si>
    <t>ABI7810</t>
  </si>
  <si>
    <t>OBB4060</t>
  </si>
  <si>
    <t>OAA1575</t>
  </si>
  <si>
    <t>ABK3938</t>
  </si>
  <si>
    <t>GSB2830</t>
  </si>
  <si>
    <t>HBA4319</t>
  </si>
  <si>
    <t>OCD0771</t>
  </si>
  <si>
    <t>PCB2620</t>
  </si>
  <si>
    <t>MBZ0689</t>
  </si>
  <si>
    <t>ABC1260</t>
  </si>
  <si>
    <t>OAA3190</t>
  </si>
  <si>
    <t>OBA5710</t>
  </si>
  <si>
    <t>PSK0400</t>
  </si>
  <si>
    <t>TPB2022</t>
  </si>
  <si>
    <t>OBC3290</t>
  </si>
  <si>
    <t>GHY0930</t>
  </si>
  <si>
    <t>GSN9600</t>
  </si>
  <si>
    <t>GON0916</t>
  </si>
  <si>
    <t>GFB0967</t>
  </si>
  <si>
    <t>ABC6470</t>
  </si>
  <si>
    <t>GSV1070</t>
  </si>
  <si>
    <t>OCP0640</t>
  </si>
  <si>
    <t>OBC2668</t>
  </si>
  <si>
    <t>TPB1560</t>
  </si>
  <si>
    <t>NBC0970</t>
  </si>
  <si>
    <t>HM830D</t>
  </si>
  <si>
    <t>PJY0870</t>
  </si>
  <si>
    <t>PCC1300</t>
  </si>
  <si>
    <t>TBR0910</t>
  </si>
  <si>
    <t>ICR0160</t>
  </si>
  <si>
    <t>PKF0240</t>
  </si>
  <si>
    <t>TDC0900</t>
  </si>
  <si>
    <t>PCE1430</t>
  </si>
  <si>
    <t>OCS0510</t>
  </si>
  <si>
    <t>OBA4220</t>
  </si>
  <si>
    <t>ACY0450</t>
  </si>
  <si>
    <t>OPB1520</t>
  </si>
  <si>
    <t>OBA9430</t>
  </si>
  <si>
    <t>ABB5340</t>
  </si>
  <si>
    <t>GPB2477</t>
  </si>
  <si>
    <t>GNX0810</t>
  </si>
  <si>
    <t>OBY0804</t>
  </si>
  <si>
    <t>OBP0030</t>
  </si>
  <si>
    <t>JP722Z</t>
  </si>
  <si>
    <t>JE533F</t>
  </si>
  <si>
    <t>JF437K</t>
  </si>
  <si>
    <t>HO850K</t>
  </si>
  <si>
    <t>IC070K</t>
  </si>
  <si>
    <t>IR780Z</t>
  </si>
  <si>
    <t>IE810D</t>
  </si>
  <si>
    <t>JI060G</t>
  </si>
  <si>
    <t>IE440N</t>
  </si>
  <si>
    <t>IR590Z</t>
  </si>
  <si>
    <t>IW240B</t>
  </si>
  <si>
    <t>JP721Z</t>
  </si>
  <si>
    <t>IW050G</t>
  </si>
  <si>
    <t>JP723Z</t>
  </si>
  <si>
    <t>JF460K</t>
  </si>
  <si>
    <t>JH860H</t>
  </si>
  <si>
    <t>OAN1050</t>
  </si>
  <si>
    <t>OCT0650</t>
  </si>
  <si>
    <t>ACE0880</t>
  </si>
  <si>
    <t>OBY0760</t>
  </si>
  <si>
    <t>OBA4320</t>
  </si>
  <si>
    <t>ADD0020</t>
  </si>
  <si>
    <t>GRE0100</t>
  </si>
  <si>
    <t>OBA3550</t>
  </si>
  <si>
    <t>GRY7904</t>
  </si>
  <si>
    <t>HBC6480</t>
  </si>
  <si>
    <t>OBB4200</t>
  </si>
  <si>
    <t>OBB3830</t>
  </si>
  <si>
    <t>OBB2740</t>
  </si>
  <si>
    <t>OAN0398</t>
  </si>
  <si>
    <t>GRW3670</t>
  </si>
  <si>
    <t>OBB4490</t>
  </si>
  <si>
    <t>GJS0695</t>
  </si>
  <si>
    <t>GMI0753</t>
  </si>
  <si>
    <t>PCB7239</t>
  </si>
  <si>
    <t>OCN0675</t>
  </si>
  <si>
    <t>LCL0363</t>
  </si>
  <si>
    <t>OBC4070</t>
  </si>
  <si>
    <t>OBB8370</t>
  </si>
  <si>
    <t>ABJ5520</t>
  </si>
  <si>
    <t>PRZ0310</t>
  </si>
  <si>
    <t>ABI6686</t>
  </si>
  <si>
    <t>OBB3770</t>
  </si>
  <si>
    <t>PBQ9600</t>
  </si>
  <si>
    <t>AFY0460</t>
  </si>
  <si>
    <t>OBA2510</t>
  </si>
  <si>
    <t>OAN0396</t>
  </si>
  <si>
    <t>VBA0269</t>
  </si>
  <si>
    <t>LBT0971</t>
  </si>
  <si>
    <t>OBC2110</t>
  </si>
  <si>
    <t>RCB0120</t>
  </si>
  <si>
    <t>GPC0293</t>
  </si>
  <si>
    <t>HC340I</t>
  </si>
  <si>
    <t>JH840H</t>
  </si>
  <si>
    <t>IL080I</t>
  </si>
  <si>
    <t>IM740J</t>
  </si>
  <si>
    <t>IR710C</t>
  </si>
  <si>
    <t>AB600I</t>
  </si>
  <si>
    <t>IW554G</t>
  </si>
  <si>
    <t>IZ974P</t>
  </si>
  <si>
    <t>JP726Z</t>
  </si>
  <si>
    <t>IR230C</t>
  </si>
  <si>
    <t>HY880W</t>
  </si>
  <si>
    <t>IR410C</t>
  </si>
  <si>
    <t>IG770J</t>
  </si>
  <si>
    <t>IK680Q</t>
  </si>
  <si>
    <t>JF680F</t>
  </si>
  <si>
    <t>IT500P</t>
  </si>
  <si>
    <t>JP724Z</t>
  </si>
  <si>
    <t>JP725Z</t>
  </si>
  <si>
    <t>IW030G</t>
  </si>
  <si>
    <t>JF850F</t>
  </si>
  <si>
    <t>IR990Z</t>
  </si>
  <si>
    <t>GA730P</t>
  </si>
  <si>
    <t>HZ940Y</t>
  </si>
  <si>
    <t>JB326P</t>
  </si>
  <si>
    <t>JF710F</t>
  </si>
  <si>
    <t>IT020P</t>
  </si>
  <si>
    <t>IC530B</t>
  </si>
  <si>
    <t>OBA6560</t>
  </si>
  <si>
    <t>OCJ0210</t>
  </si>
  <si>
    <t>OBB6070</t>
  </si>
  <si>
    <t>GDG0543</t>
  </si>
  <si>
    <t>OCU0025</t>
  </si>
  <si>
    <t>OBC2770</t>
  </si>
  <si>
    <t>OBB7470</t>
  </si>
  <si>
    <t>GSI7620</t>
  </si>
  <si>
    <t>GCT3010</t>
  </si>
  <si>
    <t>OCO0882</t>
  </si>
  <si>
    <t>IBE4931</t>
  </si>
  <si>
    <t>OBC2605</t>
  </si>
  <si>
    <t>GRW8200</t>
  </si>
  <si>
    <t>GIF0090</t>
  </si>
  <si>
    <t>GSM6355</t>
  </si>
  <si>
    <t>OAN0430</t>
  </si>
  <si>
    <t>PCB1640</t>
  </si>
  <si>
    <t>OBA9940</t>
  </si>
  <si>
    <t>OBB9470</t>
  </si>
  <si>
    <t>GJX0810</t>
  </si>
  <si>
    <t>TBH8183</t>
  </si>
  <si>
    <t>POH0570</t>
  </si>
  <si>
    <t>GSN9675</t>
  </si>
  <si>
    <t>OBA1170</t>
  </si>
  <si>
    <t>LCE0600</t>
  </si>
  <si>
    <t>AFR0500</t>
  </si>
  <si>
    <t>IBN0970</t>
  </si>
  <si>
    <t>OAD0979</t>
  </si>
  <si>
    <t>OAN0480</t>
  </si>
  <si>
    <t>ABL0509</t>
  </si>
  <si>
    <t>OCJ0348</t>
  </si>
  <si>
    <t>ABM0960</t>
  </si>
  <si>
    <t>ACL0450</t>
  </si>
  <si>
    <t>ABA9220</t>
  </si>
  <si>
    <t>OBA2990</t>
  </si>
  <si>
    <t>GNO0250</t>
  </si>
  <si>
    <t>GNL0670</t>
  </si>
  <si>
    <t>GTD3170</t>
  </si>
  <si>
    <t>OCP0860</t>
  </si>
  <si>
    <t>OBA5280</t>
  </si>
  <si>
    <t>PBT7340</t>
  </si>
  <si>
    <t>RCB0730</t>
  </si>
  <si>
    <t>GSB3140</t>
  </si>
  <si>
    <t>GSD2210</t>
  </si>
  <si>
    <t>OBA7350</t>
  </si>
  <si>
    <t>EAI0452</t>
  </si>
  <si>
    <t>GRM0740</t>
  </si>
  <si>
    <t>MBD1600</t>
  </si>
  <si>
    <t>OCH0340</t>
  </si>
  <si>
    <t>GMG0530</t>
  </si>
  <si>
    <t>OBY0780</t>
  </si>
  <si>
    <t>ABC8160</t>
  </si>
  <si>
    <t>ABB7320</t>
  </si>
  <si>
    <t>OBB9728</t>
  </si>
  <si>
    <t>GHP0360</t>
  </si>
  <si>
    <t>ABF1870</t>
  </si>
  <si>
    <t>MCY0084</t>
  </si>
  <si>
    <t>AFG0280</t>
  </si>
  <si>
    <t>ABB5356</t>
  </si>
  <si>
    <t>UBA0259</t>
  </si>
  <si>
    <t>ABI6530</t>
  </si>
  <si>
    <t>OBB1415</t>
  </si>
  <si>
    <t>GSO1783</t>
  </si>
  <si>
    <t>OBB1320</t>
  </si>
  <si>
    <t>PBC4779</t>
  </si>
  <si>
    <t>IW210B</t>
  </si>
  <si>
    <t>JC130Q</t>
  </si>
  <si>
    <t>JP712Z</t>
  </si>
  <si>
    <t>IV429N</t>
  </si>
  <si>
    <t>JP711Z</t>
  </si>
  <si>
    <t>HI860N</t>
  </si>
  <si>
    <t>IP049G</t>
  </si>
  <si>
    <t>HM750Q</t>
  </si>
  <si>
    <t>GA067P</t>
  </si>
  <si>
    <t>IT839J</t>
  </si>
  <si>
    <t>IR088Z</t>
  </si>
  <si>
    <t>HC460I</t>
  </si>
  <si>
    <t>IG660J</t>
  </si>
  <si>
    <t>HZ520W</t>
  </si>
  <si>
    <t>IZ470W</t>
  </si>
  <si>
    <t>HA640R</t>
  </si>
  <si>
    <t>IP170G</t>
  </si>
  <si>
    <t>JH075F</t>
  </si>
  <si>
    <t>IG540F</t>
  </si>
  <si>
    <t>IR816Z</t>
  </si>
  <si>
    <t>GNY0180</t>
  </si>
  <si>
    <t>PKU0123</t>
  </si>
  <si>
    <t>PBK2090</t>
  </si>
  <si>
    <t>OBC1090</t>
  </si>
  <si>
    <t>ABN0760</t>
  </si>
  <si>
    <t>ODG0159</t>
  </si>
  <si>
    <t>OAJ0930</t>
  </si>
  <si>
    <t>GSL7960</t>
  </si>
  <si>
    <t>OCD0088</t>
  </si>
  <si>
    <t>ABE6480</t>
  </si>
  <si>
    <t>OBB5627</t>
  </si>
  <si>
    <t>OBB6210</t>
  </si>
  <si>
    <t>OAG0830</t>
  </si>
  <si>
    <t>GSC7459</t>
  </si>
  <si>
    <t>OBA4730</t>
  </si>
  <si>
    <t>OBC1128</t>
  </si>
  <si>
    <t>GRX1075</t>
  </si>
  <si>
    <t>OCU0970</t>
  </si>
  <si>
    <t>MFA0875</t>
  </si>
  <si>
    <t>PZT0419</t>
  </si>
  <si>
    <t>ABA8230</t>
  </si>
  <si>
    <t>GSI7200</t>
  </si>
  <si>
    <t>AAA1944</t>
  </si>
  <si>
    <t>OBA7808</t>
  </si>
  <si>
    <t>LBB1730</t>
  </si>
  <si>
    <t>AFO0758</t>
  </si>
  <si>
    <t>OBA1940</t>
  </si>
  <si>
    <t>OBC3912</t>
  </si>
  <si>
    <t>HT130L</t>
  </si>
  <si>
    <t>JE187D</t>
  </si>
  <si>
    <t>AB530I</t>
  </si>
  <si>
    <t>JP706Z</t>
  </si>
  <si>
    <t>IM180L</t>
  </si>
  <si>
    <t>IX289L</t>
  </si>
  <si>
    <t>IR957Q</t>
  </si>
  <si>
    <t>IT059T</t>
  </si>
  <si>
    <t>IT100J</t>
  </si>
  <si>
    <t>JC492Q</t>
  </si>
  <si>
    <t>HP080F</t>
  </si>
  <si>
    <t>GA380P</t>
  </si>
  <si>
    <t>IZ550P</t>
  </si>
  <si>
    <t>HS004A</t>
  </si>
  <si>
    <t>IW574C</t>
  </si>
  <si>
    <t>IX130L</t>
  </si>
  <si>
    <t>IM180Y</t>
  </si>
  <si>
    <t>ADX0910</t>
  </si>
  <si>
    <t>IBA7180</t>
  </si>
  <si>
    <t>MGB0180</t>
  </si>
  <si>
    <t>PPK0580</t>
  </si>
  <si>
    <t>OCP0690</t>
  </si>
  <si>
    <t>ABI6020</t>
  </si>
  <si>
    <t>GRR0300</t>
  </si>
  <si>
    <t>OBB4960</t>
  </si>
  <si>
    <t>PCB3119</t>
  </si>
  <si>
    <t>OBB5630</t>
  </si>
  <si>
    <t>ABE1470</t>
  </si>
  <si>
    <t>OCL0510</t>
  </si>
  <si>
    <t>OAJ0878</t>
  </si>
  <si>
    <t>GLD0230</t>
  </si>
  <si>
    <t>PDS8829</t>
  </si>
  <si>
    <t>LBA7079</t>
  </si>
  <si>
    <t>AFO0444</t>
  </si>
  <si>
    <t>OBC2874</t>
  </si>
  <si>
    <t>PCT0060</t>
  </si>
  <si>
    <t>ACG0630</t>
  </si>
  <si>
    <t>OAJ0290</t>
  </si>
  <si>
    <t>OBA6419</t>
  </si>
  <si>
    <t>PCN7140</t>
  </si>
  <si>
    <t>ABI5280</t>
  </si>
  <si>
    <t>OCE0369</t>
  </si>
  <si>
    <t>OBA5980</t>
  </si>
  <si>
    <t>PCM4010</t>
  </si>
  <si>
    <t>MBC9907</t>
  </si>
  <si>
    <t>ABB1698</t>
  </si>
  <si>
    <t>OAA4470</t>
  </si>
  <si>
    <t>GSZ9765</t>
  </si>
  <si>
    <t>GFJ0110</t>
  </si>
  <si>
    <t>OBA2800</t>
  </si>
  <si>
    <t>OBA9422</t>
  </si>
  <si>
    <t>GRY1880</t>
  </si>
  <si>
    <t>OCR0270</t>
  </si>
  <si>
    <t>OAJ0090</t>
  </si>
  <si>
    <t>GSU2420</t>
  </si>
  <si>
    <t>HT410R</t>
  </si>
  <si>
    <t>HU510H</t>
  </si>
  <si>
    <t>JP719Z</t>
  </si>
  <si>
    <t>JP720Z</t>
  </si>
  <si>
    <t>HM770Z</t>
  </si>
  <si>
    <t>GA350P</t>
  </si>
  <si>
    <t>JC340P</t>
  </si>
  <si>
    <t>IK630N</t>
  </si>
  <si>
    <t>HL800Y</t>
  </si>
  <si>
    <t>IY550I</t>
  </si>
  <si>
    <t>JP716Z</t>
  </si>
  <si>
    <t>JP718Z</t>
  </si>
  <si>
    <t>HL240H</t>
  </si>
  <si>
    <t>JF389F</t>
  </si>
  <si>
    <t>HY200W</t>
  </si>
  <si>
    <t>IW189B</t>
  </si>
  <si>
    <t>HY350V</t>
  </si>
  <si>
    <t>IR408C</t>
  </si>
  <si>
    <t>JI069G</t>
  </si>
  <si>
    <t>HW720W</t>
  </si>
  <si>
    <t>JP717Z</t>
  </si>
  <si>
    <t>JI140G</t>
  </si>
  <si>
    <t>IG340K</t>
  </si>
  <si>
    <t>JC670Q</t>
  </si>
  <si>
    <t>HN410Q</t>
  </si>
  <si>
    <t>IM470Y</t>
  </si>
  <si>
    <t>AC235J</t>
  </si>
  <si>
    <t>HC080J</t>
  </si>
  <si>
    <t>IK390Q</t>
  </si>
  <si>
    <t>JH079F</t>
  </si>
  <si>
    <t>IB239O</t>
  </si>
  <si>
    <t>IA595V</t>
  </si>
  <si>
    <t>IP880G</t>
  </si>
  <si>
    <t>IP000G</t>
  </si>
  <si>
    <t>GJD0220</t>
  </si>
  <si>
    <t>POO0490</t>
  </si>
  <si>
    <t>OBB4690</t>
  </si>
  <si>
    <t>ABA8626</t>
  </si>
  <si>
    <t>OCT0570</t>
  </si>
  <si>
    <t>GRB0020</t>
  </si>
  <si>
    <t>GSD9600</t>
  </si>
  <si>
    <t>OPB1170</t>
  </si>
  <si>
    <t>GQH0497</t>
  </si>
  <si>
    <t>OCG0310</t>
  </si>
  <si>
    <t>ODG0180</t>
  </si>
  <si>
    <t>PBL9820</t>
  </si>
  <si>
    <t>OAK0225</t>
  </si>
  <si>
    <t>OBB6289</t>
  </si>
  <si>
    <t>OBA1570</t>
  </si>
  <si>
    <t>OAE0970</t>
  </si>
  <si>
    <t>GQN0210</t>
  </si>
  <si>
    <t>GPO0880</t>
  </si>
  <si>
    <t>ICG0850</t>
  </si>
  <si>
    <t>OBB7300</t>
  </si>
  <si>
    <t>OAI0779</t>
  </si>
  <si>
    <t>PBC2400</t>
  </si>
  <si>
    <t>OBB7793</t>
  </si>
  <si>
    <t>OBB4050</t>
  </si>
  <si>
    <t>OBC2649</t>
  </si>
  <si>
    <t>ADY0279</t>
  </si>
  <si>
    <t>GSE9427</t>
  </si>
  <si>
    <t>GTA4670</t>
  </si>
  <si>
    <t>LCD0420</t>
  </si>
  <si>
    <t>PVL0767</t>
  </si>
  <si>
    <t>AFT0035</t>
  </si>
  <si>
    <t>OBA1020</t>
  </si>
  <si>
    <t>ABG1939</t>
  </si>
  <si>
    <t>GNM0670</t>
  </si>
  <si>
    <t>PJX0250</t>
  </si>
  <si>
    <t>ABA0890</t>
  </si>
  <si>
    <t>ABK4310</t>
  </si>
  <si>
    <t>OCU0110</t>
  </si>
  <si>
    <t>GHL0712</t>
  </si>
  <si>
    <t>GRZ5960</t>
  </si>
  <si>
    <t>ABC2190</t>
  </si>
  <si>
    <t>OBA4700</t>
  </si>
  <si>
    <t>LCC0590</t>
  </si>
  <si>
    <t>TBG7874</t>
  </si>
  <si>
    <t>OBB4860</t>
  </si>
  <si>
    <t>OBB9710</t>
  </si>
  <si>
    <t>ABK3676</t>
  </si>
  <si>
    <t>PUC0809</t>
  </si>
  <si>
    <t>AFB0270</t>
  </si>
  <si>
    <t>GLI0840</t>
  </si>
  <si>
    <t>OCK0520</t>
  </si>
  <si>
    <t>OED0050</t>
  </si>
  <si>
    <t>GTA1269</t>
  </si>
  <si>
    <t>OAJ0400</t>
  </si>
  <si>
    <t>OEI1130</t>
  </si>
  <si>
    <t>OBB9950</t>
  </si>
  <si>
    <t>XBB9104</t>
  </si>
  <si>
    <t>ABA3284</t>
  </si>
  <si>
    <t>MGD0890</t>
  </si>
  <si>
    <t>LBD0540</t>
  </si>
  <si>
    <t>OBE0971</t>
  </si>
  <si>
    <t>GQO0246</t>
  </si>
  <si>
    <t>GSF9772</t>
  </si>
  <si>
    <t>PCM4950</t>
  </si>
  <si>
    <t>GCM0270</t>
  </si>
  <si>
    <t>UBK0820</t>
  </si>
  <si>
    <t>EBA2700</t>
  </si>
  <si>
    <t>JE869F</t>
  </si>
  <si>
    <t>HA105R</t>
  </si>
  <si>
    <t>IE350K</t>
  </si>
  <si>
    <t>HI900D</t>
  </si>
  <si>
    <t>IP700G</t>
  </si>
  <si>
    <t>JC280Q</t>
  </si>
  <si>
    <t>HB050P</t>
  </si>
  <si>
    <t>JP710Z</t>
  </si>
  <si>
    <t>JC570P</t>
  </si>
  <si>
    <t>AB615I</t>
  </si>
  <si>
    <t>IW190B</t>
  </si>
  <si>
    <t>HB380L</t>
  </si>
  <si>
    <t>IG189J</t>
  </si>
  <si>
    <t>IL530I</t>
  </si>
  <si>
    <t>HU570M</t>
  </si>
  <si>
    <t>HB004M</t>
  </si>
  <si>
    <t>IQ070L</t>
  </si>
  <si>
    <t>IJ910W</t>
  </si>
  <si>
    <t>IU430O</t>
  </si>
  <si>
    <t>JH978H</t>
  </si>
  <si>
    <t>IL230I</t>
  </si>
  <si>
    <t>JI230G</t>
  </si>
  <si>
    <t>HZ519Y</t>
  </si>
  <si>
    <t>IR300E</t>
  </si>
  <si>
    <t>IX493L</t>
  </si>
  <si>
    <t>JH484H</t>
  </si>
  <si>
    <t>JB260P</t>
  </si>
  <si>
    <t>HF660I</t>
  </si>
  <si>
    <t>GCL0010</t>
  </si>
  <si>
    <t>HA780N</t>
  </si>
  <si>
    <t>IT410P</t>
  </si>
  <si>
    <t>IQ160L</t>
  </si>
  <si>
    <t>IY670I</t>
  </si>
  <si>
    <t>HA110R</t>
  </si>
  <si>
    <t>IU240O</t>
  </si>
  <si>
    <t>IW130G</t>
  </si>
  <si>
    <t>JP714Z</t>
  </si>
  <si>
    <t>JP713Z</t>
  </si>
  <si>
    <t>IQ490M</t>
  </si>
  <si>
    <t>HO720N</t>
  </si>
  <si>
    <t>IJ780A</t>
  </si>
  <si>
    <t>IB290V</t>
  </si>
  <si>
    <t>JP715Z</t>
  </si>
  <si>
    <t>HO230D</t>
  </si>
  <si>
    <t>HB970M</t>
  </si>
  <si>
    <t>IR660C</t>
  </si>
  <si>
    <t>JF420F</t>
  </si>
  <si>
    <t>OBB3036</t>
  </si>
  <si>
    <t>GRW5770</t>
  </si>
  <si>
    <t>AAV0185</t>
  </si>
  <si>
    <t>OBB4080</t>
  </si>
  <si>
    <t>PBX6580</t>
  </si>
  <si>
    <t>PGK0810</t>
  </si>
  <si>
    <t>GSL5660</t>
  </si>
  <si>
    <t>GQR0516</t>
  </si>
  <si>
    <t>GIC0637</t>
  </si>
  <si>
    <t>OBA8340</t>
  </si>
  <si>
    <t>GQX0730</t>
  </si>
  <si>
    <t>OBB8150</t>
  </si>
  <si>
    <t>AFO0670</t>
  </si>
  <si>
    <t>GKK0520</t>
  </si>
  <si>
    <t>AFZ0540</t>
  </si>
  <si>
    <t>ABC6960</t>
  </si>
  <si>
    <t>GLM0058</t>
  </si>
  <si>
    <t>OBB5038</t>
  </si>
  <si>
    <t>OBA3574</t>
  </si>
  <si>
    <t>GKZ0180</t>
  </si>
  <si>
    <t>OAN0388</t>
  </si>
  <si>
    <t>AGD0930</t>
  </si>
  <si>
    <t>GRZ7130</t>
  </si>
  <si>
    <t>PLU0080</t>
  </si>
  <si>
    <t>GPZ0860</t>
  </si>
  <si>
    <t>UBE0880</t>
  </si>
  <si>
    <t>ACD0360</t>
  </si>
  <si>
    <t>AFL0050</t>
  </si>
  <si>
    <t>PLX0360</t>
  </si>
  <si>
    <t>ABE1490</t>
  </si>
  <si>
    <t>OBB7600</t>
  </si>
  <si>
    <t>OCJ0950</t>
  </si>
  <si>
    <t>PKJ0300</t>
  </si>
  <si>
    <t>GRC0991</t>
  </si>
  <si>
    <t>GA560Q</t>
  </si>
  <si>
    <t>PAU0460</t>
  </si>
  <si>
    <t>GLS0480</t>
  </si>
  <si>
    <t>PSJ0520</t>
  </si>
  <si>
    <t>OCP0733</t>
  </si>
  <si>
    <t>OBA4769</t>
  </si>
  <si>
    <t>IG990K</t>
  </si>
  <si>
    <t>JK048R</t>
  </si>
  <si>
    <t>AB297J</t>
  </si>
  <si>
    <t>HC020J</t>
  </si>
  <si>
    <t>IH540T</t>
  </si>
  <si>
    <t>AB742I</t>
  </si>
  <si>
    <t>ID170S</t>
  </si>
  <si>
    <t>IZ067P</t>
  </si>
  <si>
    <t>IK520N</t>
  </si>
  <si>
    <t>IV505N</t>
  </si>
  <si>
    <t>HM810D</t>
  </si>
  <si>
    <t>JE300F</t>
  </si>
  <si>
    <t>HA320N</t>
  </si>
  <si>
    <t>IM260X</t>
  </si>
  <si>
    <t>IR334C</t>
  </si>
  <si>
    <t>IB800O</t>
  </si>
  <si>
    <t>JE749F</t>
  </si>
  <si>
    <t>IT590P</t>
  </si>
  <si>
    <t>HS477A</t>
  </si>
  <si>
    <t>IT530P</t>
  </si>
  <si>
    <t>JA450E</t>
  </si>
  <si>
    <t>IL869I</t>
  </si>
  <si>
    <t>AFK0450</t>
  </si>
  <si>
    <t>HBC3358</t>
  </si>
  <si>
    <t>UBY0819</t>
  </si>
  <si>
    <t>OCK0280</t>
  </si>
  <si>
    <t>APB1800</t>
  </si>
  <si>
    <t>GQX0120</t>
  </si>
  <si>
    <t>PBW4970</t>
  </si>
  <si>
    <t>GEY0077</t>
  </si>
  <si>
    <t>GSB5779</t>
  </si>
  <si>
    <t>OAN0539</t>
  </si>
  <si>
    <t>OCO0190</t>
  </si>
  <si>
    <t>GOU0090</t>
  </si>
  <si>
    <t>OBA3690</t>
  </si>
  <si>
    <t>ADA0340</t>
  </si>
  <si>
    <t>PCN2740</t>
  </si>
  <si>
    <t>OBZ0400</t>
  </si>
  <si>
    <t>GRW9246</t>
  </si>
  <si>
    <t>GSZ5200</t>
  </si>
  <si>
    <t>OAN1090</t>
  </si>
  <si>
    <t>PXY0279</t>
  </si>
  <si>
    <t>PCQ2170</t>
  </si>
  <si>
    <t>ABC1490</t>
  </si>
  <si>
    <t>PBW8639</t>
  </si>
  <si>
    <t>PJM0370</t>
  </si>
  <si>
    <t>GSB1000</t>
  </si>
  <si>
    <t>OAN1260</t>
  </si>
  <si>
    <t>POE0381</t>
  </si>
  <si>
    <t>PTP0619</t>
  </si>
  <si>
    <t>GQK0210</t>
  </si>
  <si>
    <t>OCA0630</t>
  </si>
  <si>
    <t>OAA1781</t>
  </si>
  <si>
    <t>OCP0541</t>
  </si>
  <si>
    <t>OCK0639</t>
  </si>
  <si>
    <t>GSS4070</t>
  </si>
  <si>
    <t>OCS0410</t>
  </si>
  <si>
    <t>OCG06860</t>
  </si>
  <si>
    <t>ID350N</t>
  </si>
  <si>
    <t>HI160R</t>
  </si>
  <si>
    <t>JB240P</t>
  </si>
  <si>
    <t>HB400M</t>
  </si>
  <si>
    <t>HT670L</t>
  </si>
  <si>
    <t>HI000D</t>
  </si>
  <si>
    <t>JB230P</t>
  </si>
  <si>
    <t>HU990L</t>
  </si>
  <si>
    <t>HU410H</t>
  </si>
  <si>
    <t>IZ320C</t>
  </si>
  <si>
    <t>IM635J</t>
  </si>
  <si>
    <t>HZ490Y</t>
  </si>
  <si>
    <t>IW490G</t>
  </si>
  <si>
    <t>HY360W</t>
  </si>
  <si>
    <t>HX450L</t>
  </si>
  <si>
    <t>IW530G</t>
  </si>
  <si>
    <t>AE710I</t>
  </si>
  <si>
    <t>IG577C</t>
  </si>
  <si>
    <t>AE180H</t>
  </si>
  <si>
    <t>JA051Z</t>
  </si>
  <si>
    <t>JC980P</t>
  </si>
  <si>
    <t>JL535E</t>
  </si>
  <si>
    <t>JK390R</t>
  </si>
  <si>
    <t>JE420F</t>
  </si>
  <si>
    <t>IH223N</t>
  </si>
  <si>
    <t>IJ300B</t>
  </si>
  <si>
    <t>JH030I</t>
  </si>
  <si>
    <t>IR140Z</t>
  </si>
  <si>
    <t>JH330G</t>
  </si>
  <si>
    <t>HR880Q</t>
  </si>
  <si>
    <t>HN420R</t>
  </si>
  <si>
    <t>GRZ5390</t>
  </si>
  <si>
    <t>AB790I</t>
  </si>
  <si>
    <t>HN320R</t>
  </si>
  <si>
    <t>IR537B</t>
  </si>
  <si>
    <t>JH250F</t>
  </si>
  <si>
    <t>JH420H</t>
  </si>
  <si>
    <t>HA000N</t>
  </si>
  <si>
    <t>OCP0160</t>
  </si>
  <si>
    <t>OBC1130</t>
  </si>
  <si>
    <t>GSF7840</t>
  </si>
  <si>
    <t>AAW0600</t>
  </si>
  <si>
    <t>GSD3090</t>
  </si>
  <si>
    <t>OBA2310</t>
  </si>
  <si>
    <t>GSR6100</t>
  </si>
  <si>
    <t>GRY4770</t>
  </si>
  <si>
    <t>GPF0090</t>
  </si>
  <si>
    <t>OBA1500</t>
  </si>
  <si>
    <t>GQM0340</t>
  </si>
  <si>
    <t>PYJ0967</t>
  </si>
  <si>
    <t>PBU7560</t>
  </si>
  <si>
    <t>LBA1650</t>
  </si>
  <si>
    <t>OAN0220</t>
  </si>
  <si>
    <t>OBB8500</t>
  </si>
  <si>
    <t>AFN0300</t>
  </si>
  <si>
    <t>RCH0520</t>
  </si>
  <si>
    <t>GMJ0740</t>
  </si>
  <si>
    <t>TBF5240</t>
  </si>
  <si>
    <t>ABI6050</t>
  </si>
  <si>
    <t>OBB9700</t>
  </si>
  <si>
    <t>GPO0434</t>
  </si>
  <si>
    <t>GSJ4510</t>
  </si>
  <si>
    <t>OBB5098</t>
  </si>
  <si>
    <t>GQU0100</t>
  </si>
  <si>
    <t>OCU0280</t>
  </si>
  <si>
    <t>GSR3990</t>
  </si>
  <si>
    <t>ABD9430</t>
  </si>
  <si>
    <t>GST3060</t>
  </si>
  <si>
    <t>APA1980</t>
  </si>
  <si>
    <t>OBA8900</t>
  </si>
  <si>
    <t>PXX0650</t>
  </si>
  <si>
    <t>OBW0060</t>
  </si>
  <si>
    <t>AFW0710</t>
  </si>
  <si>
    <t>OBA9780</t>
  </si>
  <si>
    <t>ABF4760</t>
  </si>
  <si>
    <t>OBA3780</t>
  </si>
  <si>
    <t>GSI4569</t>
  </si>
  <si>
    <t>GOW0990</t>
  </si>
  <si>
    <t>AGB0200</t>
  </si>
  <si>
    <t>BBA0190</t>
  </si>
  <si>
    <t>OCS0370</t>
  </si>
  <si>
    <t>OCL0720</t>
  </si>
  <si>
    <t>ABF1435</t>
  </si>
  <si>
    <t>PCC4480</t>
  </si>
  <si>
    <t>OBB6180</t>
  </si>
  <si>
    <t>AGD0480</t>
  </si>
  <si>
    <t>LBA4160</t>
  </si>
  <si>
    <t>OBB3423</t>
  </si>
  <si>
    <t>ABB9250</t>
  </si>
  <si>
    <t>PDI0200</t>
  </si>
  <si>
    <t>GIN0320</t>
  </si>
  <si>
    <t>GSG6370</t>
  </si>
  <si>
    <t>MGD0210</t>
  </si>
  <si>
    <t>OCL0810</t>
  </si>
  <si>
    <t>GSC2660</t>
  </si>
  <si>
    <t>OBB6359</t>
  </si>
  <si>
    <t>ABH1538</t>
  </si>
  <si>
    <t>MCF0330</t>
  </si>
  <si>
    <t>AFS0110</t>
  </si>
  <si>
    <t>GRY3160</t>
  </si>
  <si>
    <t>GDD0790</t>
  </si>
  <si>
    <t>HI020K</t>
  </si>
  <si>
    <t>JH150G</t>
  </si>
  <si>
    <t>HM740T</t>
  </si>
  <si>
    <t>JP708Z</t>
  </si>
  <si>
    <t>AB950J</t>
  </si>
  <si>
    <t>JI158G</t>
  </si>
  <si>
    <t>IV760C</t>
  </si>
  <si>
    <t>JP709Z</t>
  </si>
  <si>
    <t>HF910H</t>
  </si>
  <si>
    <t>AE208I</t>
  </si>
  <si>
    <t>IU210W</t>
  </si>
  <si>
    <t>HC890I</t>
  </si>
  <si>
    <t>JB270P</t>
  </si>
  <si>
    <t>IR255C</t>
  </si>
  <si>
    <t>IH280T</t>
  </si>
  <si>
    <t>HI760K</t>
  </si>
  <si>
    <t>IJ820A</t>
  </si>
  <si>
    <t>IK760N</t>
  </si>
  <si>
    <t>HX680L</t>
  </si>
  <si>
    <t>HF500L</t>
  </si>
  <si>
    <t>JP707Z</t>
  </si>
  <si>
    <t>IQ200L</t>
  </si>
  <si>
    <t>JI240G</t>
  </si>
  <si>
    <t>JE495F</t>
  </si>
  <si>
    <t>OCC0660</t>
  </si>
  <si>
    <t>PBD1860</t>
  </si>
  <si>
    <t>PRK0792</t>
  </si>
  <si>
    <t>ABG7700</t>
  </si>
  <si>
    <t>GSL7388</t>
  </si>
  <si>
    <t>ABC1578</t>
  </si>
  <si>
    <t>KAA0880</t>
  </si>
  <si>
    <t>OCJ0630</t>
  </si>
  <si>
    <t>YBA0253</t>
  </si>
  <si>
    <t>ABI7580</t>
  </si>
  <si>
    <t>PDG6339</t>
  </si>
  <si>
    <t>LBE0680</t>
  </si>
  <si>
    <t>OBB9942</t>
  </si>
  <si>
    <t>OCA0863</t>
  </si>
  <si>
    <t>PBN6450</t>
  </si>
  <si>
    <t>OCS0847</t>
  </si>
  <si>
    <t>OAI0230</t>
  </si>
  <si>
    <t>OBB5680</t>
  </si>
  <si>
    <t>LBC2730</t>
  </si>
  <si>
    <t>GRX6211</t>
  </si>
  <si>
    <t>IV810C</t>
  </si>
  <si>
    <t>GRH0650</t>
  </si>
  <si>
    <t>OBB7620</t>
  </si>
  <si>
    <t>HH181G</t>
  </si>
  <si>
    <t>OBB3690</t>
  </si>
  <si>
    <t>PLM0039</t>
  </si>
  <si>
    <t>OBA1300</t>
  </si>
  <si>
    <t>GNH0068</t>
  </si>
  <si>
    <t>APA1909</t>
  </si>
  <si>
    <t>OBB7540</t>
  </si>
  <si>
    <t>GRI0150</t>
  </si>
  <si>
    <t>OBA2453</t>
  </si>
  <si>
    <t>OBA3949</t>
  </si>
  <si>
    <t>ABC3310</t>
  </si>
  <si>
    <t>GSE9690</t>
  </si>
  <si>
    <t>PTM0840</t>
  </si>
  <si>
    <t>ABI6085</t>
  </si>
  <si>
    <t>ABK3832</t>
  </si>
  <si>
    <t>ABA8080</t>
  </si>
  <si>
    <t>AAA4469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</si>
</sst>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1357"/>
  <sheetViews>
    <sheetView tabSelected="1" topLeftCell="A1333" workbookViewId="0">
      <selection activeCell="E1344" sqref="E1344"/>
    </sheetView>
  </sheetViews>
  <sheetFormatPr baseColWidth="10" defaultRowHeight="15" x14ac:dyDescent="0.25"/>
  <cols>
    <col min="1" max="1" width="10.7109375" style="10" bestFit="1" customWidth="1"/>
    <col min="2" max="2" width="14.85546875" customWidth="1"/>
    <col min="3" max="3" width="8.140625" customWidth="1"/>
    <col min="5" max="11" width="11.42578125" customWidth="1"/>
    <col min="12" max="12" width="4.5703125" customWidth="1"/>
    <col min="13" max="13" width="9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44866</v>
      </c>
      <c r="B2" s="4" t="s">
        <v>14</v>
      </c>
      <c r="C2" s="4" t="s">
        <v>17</v>
      </c>
      <c r="D2" s="3" t="s">
        <v>219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14</v>
      </c>
      <c r="O2" s="4" t="s">
        <v>20</v>
      </c>
    </row>
    <row r="3" spans="1:15" ht="14.25" customHeight="1" x14ac:dyDescent="0.25">
      <c r="A3" s="9">
        <v>44866</v>
      </c>
      <c r="B3" s="4" t="s">
        <v>13</v>
      </c>
      <c r="C3" s="4" t="s">
        <v>17</v>
      </c>
      <c r="D3" s="3" t="s">
        <v>220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26</v>
      </c>
      <c r="O3" s="4" t="s">
        <v>20</v>
      </c>
    </row>
    <row r="4" spans="1:15" ht="14.25" customHeight="1" x14ac:dyDescent="0.25">
      <c r="A4" s="9">
        <v>44866</v>
      </c>
      <c r="B4" s="4" t="s">
        <v>13</v>
      </c>
      <c r="C4" s="4" t="s">
        <v>17</v>
      </c>
      <c r="D4" s="3" t="s">
        <v>221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9</v>
      </c>
      <c r="O4" s="4" t="s">
        <v>20</v>
      </c>
    </row>
    <row r="5" spans="1:15" ht="14.25" customHeight="1" x14ac:dyDescent="0.25">
      <c r="A5" s="9">
        <v>44866</v>
      </c>
      <c r="B5" s="4" t="s">
        <v>13</v>
      </c>
      <c r="C5" s="4" t="s">
        <v>17</v>
      </c>
      <c r="D5" s="3" t="s">
        <v>222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27+9</f>
        <v>36</v>
      </c>
      <c r="O5" s="4" t="s">
        <v>20</v>
      </c>
    </row>
    <row r="6" spans="1:15" ht="14.25" customHeight="1" x14ac:dyDescent="0.25">
      <c r="A6" s="9">
        <v>44866</v>
      </c>
      <c r="B6" s="4" t="s">
        <v>14</v>
      </c>
      <c r="C6" s="4" t="s">
        <v>17</v>
      </c>
      <c r="D6" s="3" t="s">
        <v>223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>27+14</f>
        <v>41</v>
      </c>
      <c r="O6" s="4" t="s">
        <v>20</v>
      </c>
    </row>
    <row r="7" spans="1:15" ht="14.25" customHeight="1" x14ac:dyDescent="0.25">
      <c r="A7" s="9">
        <v>44866</v>
      </c>
      <c r="B7" s="4" t="s">
        <v>14</v>
      </c>
      <c r="C7" s="4" t="s">
        <v>17</v>
      </c>
      <c r="D7" s="3" t="s">
        <v>224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>7+5+7+27</f>
        <v>46</v>
      </c>
      <c r="O7" s="4" t="s">
        <v>20</v>
      </c>
    </row>
    <row r="8" spans="1:15" ht="14.25" customHeight="1" x14ac:dyDescent="0.25">
      <c r="A8" s="9">
        <v>44866</v>
      </c>
      <c r="B8" s="4" t="s">
        <v>13</v>
      </c>
      <c r="C8" s="4" t="s">
        <v>17</v>
      </c>
      <c r="D8" s="3" t="s">
        <v>225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9</v>
      </c>
      <c r="O8" s="4" t="s">
        <v>20</v>
      </c>
    </row>
    <row r="9" spans="1:15" ht="14.25" customHeight="1" x14ac:dyDescent="0.25">
      <c r="A9" s="9">
        <v>44866</v>
      </c>
      <c r="B9" s="4" t="s">
        <v>13</v>
      </c>
      <c r="C9" s="4" t="s">
        <v>17</v>
      </c>
      <c r="D9" s="3" t="s">
        <v>226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14</v>
      </c>
      <c r="O9" s="4" t="s">
        <v>20</v>
      </c>
    </row>
    <row r="10" spans="1:15" ht="14.25" customHeight="1" x14ac:dyDescent="0.25">
      <c r="A10" s="9">
        <v>44866</v>
      </c>
      <c r="B10" s="4" t="s">
        <v>13</v>
      </c>
      <c r="C10" s="4" t="s">
        <v>17</v>
      </c>
      <c r="D10" s="3" t="s">
        <v>227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20</v>
      </c>
    </row>
    <row r="11" spans="1:15" ht="14.25" customHeight="1" x14ac:dyDescent="0.25">
      <c r="A11" s="9">
        <v>44866</v>
      </c>
      <c r="B11" s="4" t="s">
        <v>13</v>
      </c>
      <c r="C11" s="4" t="s">
        <v>17</v>
      </c>
      <c r="D11" s="3" t="s">
        <v>228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>7+7+27+24</f>
        <v>65</v>
      </c>
      <c r="O11" s="4" t="s">
        <v>20</v>
      </c>
    </row>
    <row r="12" spans="1:15" ht="14.25" customHeight="1" x14ac:dyDescent="0.25">
      <c r="A12" s="9">
        <v>44866</v>
      </c>
      <c r="B12" s="4" t="s">
        <v>13</v>
      </c>
      <c r="C12" s="4" t="s">
        <v>17</v>
      </c>
      <c r="D12" s="3" t="s">
        <v>229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7+2+2</f>
        <v>11</v>
      </c>
      <c r="O12" s="4" t="s">
        <v>20</v>
      </c>
    </row>
    <row r="13" spans="1:15" ht="14.25" customHeight="1" x14ac:dyDescent="0.25">
      <c r="A13" s="9">
        <v>44866</v>
      </c>
      <c r="B13" s="4" t="s">
        <v>14</v>
      </c>
      <c r="C13" s="4" t="s">
        <v>17</v>
      </c>
      <c r="D13" s="3" t="s">
        <v>230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9.5</v>
      </c>
      <c r="O13" s="4" t="s">
        <v>20</v>
      </c>
    </row>
    <row r="14" spans="1:15" ht="14.25" customHeight="1" x14ac:dyDescent="0.25">
      <c r="A14" s="9">
        <v>44866</v>
      </c>
      <c r="B14" s="4" t="s">
        <v>14</v>
      </c>
      <c r="C14" s="4" t="s">
        <v>17</v>
      </c>
      <c r="D14" s="3" t="s">
        <v>206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11.5</v>
      </c>
      <c r="O14" s="4" t="s">
        <v>20</v>
      </c>
    </row>
    <row r="15" spans="1:15" ht="14.25" customHeight="1" x14ac:dyDescent="0.25">
      <c r="A15" s="9">
        <v>44866</v>
      </c>
      <c r="B15" s="4" t="s">
        <v>14</v>
      </c>
      <c r="C15" s="4" t="s">
        <v>17</v>
      </c>
      <c r="D15" s="3" t="s">
        <v>231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14</v>
      </c>
      <c r="O15" s="4" t="s">
        <v>20</v>
      </c>
    </row>
    <row r="16" spans="1:15" ht="14.25" customHeight="1" x14ac:dyDescent="0.25">
      <c r="A16" s="9">
        <v>44866</v>
      </c>
      <c r="B16" s="4" t="s">
        <v>13</v>
      </c>
      <c r="C16" s="4" t="s">
        <v>17</v>
      </c>
      <c r="D16" s="3" t="s">
        <v>232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9</v>
      </c>
      <c r="O16" s="4" t="s">
        <v>20</v>
      </c>
    </row>
    <row r="17" spans="1:15" ht="14.25" customHeight="1" x14ac:dyDescent="0.25">
      <c r="A17" s="9">
        <v>44866</v>
      </c>
      <c r="B17" s="4" t="s">
        <v>15</v>
      </c>
      <c r="C17" s="4" t="s">
        <v>17</v>
      </c>
      <c r="D17" s="3" t="s">
        <v>233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10+72+7</f>
        <v>89</v>
      </c>
      <c r="O17" s="4" t="s">
        <v>20</v>
      </c>
    </row>
    <row r="18" spans="1:15" ht="14.25" customHeight="1" x14ac:dyDescent="0.25">
      <c r="A18" s="9">
        <v>44866</v>
      </c>
      <c r="B18" s="4" t="s">
        <v>14</v>
      </c>
      <c r="C18" s="4" t="s">
        <v>17</v>
      </c>
      <c r="D18" s="3" t="s">
        <v>234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14</v>
      </c>
      <c r="O18" s="4" t="s">
        <v>20</v>
      </c>
    </row>
    <row r="19" spans="1:15" ht="14.25" customHeight="1" x14ac:dyDescent="0.25">
      <c r="A19" s="9">
        <v>44866</v>
      </c>
      <c r="B19" s="4" t="s">
        <v>14</v>
      </c>
      <c r="C19" s="4" t="s">
        <v>17</v>
      </c>
      <c r="D19" s="3" t="s">
        <v>235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14</v>
      </c>
      <c r="O19" s="4" t="s">
        <v>20</v>
      </c>
    </row>
    <row r="20" spans="1:15" ht="14.25" customHeight="1" x14ac:dyDescent="0.25">
      <c r="A20" s="9">
        <v>44866</v>
      </c>
      <c r="B20" s="4" t="s">
        <v>14</v>
      </c>
      <c r="C20" s="4" t="s">
        <v>17</v>
      </c>
      <c r="D20" s="3" t="s">
        <v>236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14</v>
      </c>
      <c r="O20" s="4" t="s">
        <v>20</v>
      </c>
    </row>
    <row r="21" spans="1:15" ht="14.25" customHeight="1" x14ac:dyDescent="0.25">
      <c r="A21" s="9">
        <v>44866</v>
      </c>
      <c r="B21" s="4" t="s">
        <v>15</v>
      </c>
      <c r="C21" s="4" t="s">
        <v>17</v>
      </c>
      <c r="D21" s="3" t="s">
        <v>237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19</v>
      </c>
      <c r="O21" s="4" t="s">
        <v>20</v>
      </c>
    </row>
    <row r="22" spans="1:15" ht="14.25" customHeight="1" x14ac:dyDescent="0.25">
      <c r="A22" s="9">
        <v>44866</v>
      </c>
      <c r="B22" s="4" t="s">
        <v>14</v>
      </c>
      <c r="C22" s="4" t="s">
        <v>17</v>
      </c>
      <c r="D22" s="3" t="s">
        <v>238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26</v>
      </c>
      <c r="O22" s="4" t="s">
        <v>20</v>
      </c>
    </row>
    <row r="23" spans="1:15" ht="14.25" customHeight="1" x14ac:dyDescent="0.25">
      <c r="A23" s="9">
        <v>44866</v>
      </c>
      <c r="B23" s="4" t="s">
        <v>14</v>
      </c>
      <c r="C23" s="4" t="s">
        <v>17</v>
      </c>
      <c r="D23" s="3" t="s">
        <v>239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27+14</f>
        <v>41</v>
      </c>
      <c r="O23" s="4" t="s">
        <v>20</v>
      </c>
    </row>
    <row r="24" spans="1:15" ht="14.25" customHeight="1" x14ac:dyDescent="0.25">
      <c r="A24" s="9">
        <v>44866</v>
      </c>
      <c r="B24" s="4" t="s">
        <v>14</v>
      </c>
      <c r="C24" s="4" t="s">
        <v>17</v>
      </c>
      <c r="D24" s="3" t="s">
        <v>240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9</v>
      </c>
      <c r="O24" s="4" t="s">
        <v>20</v>
      </c>
    </row>
    <row r="25" spans="1:15" ht="14.25" customHeight="1" x14ac:dyDescent="0.25">
      <c r="A25" s="9">
        <v>44866</v>
      </c>
      <c r="B25" s="4" t="s">
        <v>13</v>
      </c>
      <c r="C25" s="4" t="s">
        <v>17</v>
      </c>
      <c r="D25" s="3" t="s">
        <v>241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9</v>
      </c>
      <c r="O25" s="4" t="s">
        <v>20</v>
      </c>
    </row>
    <row r="26" spans="1:15" ht="14.25" customHeight="1" x14ac:dyDescent="0.25">
      <c r="A26" s="9">
        <v>44866</v>
      </c>
      <c r="B26" s="4" t="s">
        <v>13</v>
      </c>
      <c r="C26" s="4" t="s">
        <v>17</v>
      </c>
      <c r="D26" s="3" t="s">
        <v>242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f>7+8.77+2</f>
        <v>17.77</v>
      </c>
      <c r="O26" s="4" t="s">
        <v>20</v>
      </c>
    </row>
    <row r="27" spans="1:15" ht="14.25" customHeight="1" x14ac:dyDescent="0.25">
      <c r="A27" s="9">
        <v>44866</v>
      </c>
      <c r="B27" s="4" t="s">
        <v>14</v>
      </c>
      <c r="C27" s="4" t="s">
        <v>17</v>
      </c>
      <c r="D27" s="3" t="s">
        <v>243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44866</v>
      </c>
      <c r="B28" s="4" t="s">
        <v>14</v>
      </c>
      <c r="C28" s="4" t="s">
        <v>17</v>
      </c>
      <c r="D28" s="3" t="s">
        <v>244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9</v>
      </c>
      <c r="O28" s="4" t="s">
        <v>20</v>
      </c>
    </row>
    <row r="29" spans="1:15" ht="14.25" customHeight="1" x14ac:dyDescent="0.25">
      <c r="A29" s="9">
        <v>44866</v>
      </c>
      <c r="B29" s="4" t="s">
        <v>14</v>
      </c>
      <c r="C29" s="4" t="s">
        <v>17</v>
      </c>
      <c r="D29" s="3" t="s">
        <v>245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14</v>
      </c>
      <c r="O29" s="4" t="s">
        <v>20</v>
      </c>
    </row>
    <row r="30" spans="1:15" ht="14.25" customHeight="1" x14ac:dyDescent="0.25">
      <c r="A30" s="9">
        <v>44866</v>
      </c>
      <c r="B30" s="4" t="s">
        <v>13</v>
      </c>
      <c r="C30" s="4" t="s">
        <v>17</v>
      </c>
      <c r="D30" s="3" t="s">
        <v>246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9</v>
      </c>
      <c r="O30" s="4" t="s">
        <v>20</v>
      </c>
    </row>
    <row r="31" spans="1:15" ht="14.25" customHeight="1" x14ac:dyDescent="0.25">
      <c r="A31" s="9">
        <v>44866</v>
      </c>
      <c r="B31" s="4" t="s">
        <v>15</v>
      </c>
      <c r="C31" s="4" t="s">
        <v>17</v>
      </c>
      <c r="D31" s="3" t="s">
        <v>247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f>7+7+5+27+24</f>
        <v>70</v>
      </c>
      <c r="O31" s="4" t="s">
        <v>20</v>
      </c>
    </row>
    <row r="32" spans="1:15" ht="14.25" customHeight="1" x14ac:dyDescent="0.25">
      <c r="A32" s="9">
        <v>44866</v>
      </c>
      <c r="B32" s="4" t="s">
        <v>14</v>
      </c>
      <c r="C32" s="4" t="s">
        <v>17</v>
      </c>
      <c r="D32" s="3" t="s">
        <v>248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f>27+14</f>
        <v>41</v>
      </c>
      <c r="O32" s="4" t="s">
        <v>20</v>
      </c>
    </row>
    <row r="33" spans="1:15" ht="14.25" customHeight="1" x14ac:dyDescent="0.25">
      <c r="A33" s="9">
        <v>44866</v>
      </c>
      <c r="B33" s="4" t="s">
        <v>14</v>
      </c>
      <c r="C33" s="4" t="s">
        <v>17</v>
      </c>
      <c r="D33" s="3" t="s">
        <v>249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14</v>
      </c>
      <c r="O33" s="4" t="s">
        <v>19</v>
      </c>
    </row>
    <row r="34" spans="1:15" ht="14.25" customHeight="1" x14ac:dyDescent="0.25">
      <c r="A34" s="9">
        <v>44866</v>
      </c>
      <c r="B34" s="4" t="s">
        <v>13</v>
      </c>
      <c r="C34" s="4" t="s">
        <v>17</v>
      </c>
      <c r="D34" s="3" t="s">
        <v>250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9</v>
      </c>
      <c r="O34" s="4" t="s">
        <v>20</v>
      </c>
    </row>
    <row r="35" spans="1:15" ht="14.25" customHeight="1" x14ac:dyDescent="0.25">
      <c r="A35" s="9">
        <v>44866</v>
      </c>
      <c r="B35" s="4" t="s">
        <v>14</v>
      </c>
      <c r="C35" s="4" t="s">
        <v>17</v>
      </c>
      <c r="D35" s="3" t="s">
        <v>251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14</v>
      </c>
      <c r="O35" s="4" t="s">
        <v>20</v>
      </c>
    </row>
    <row r="36" spans="1:15" ht="14.25" customHeight="1" x14ac:dyDescent="0.25">
      <c r="A36" s="9">
        <v>44866</v>
      </c>
      <c r="B36" s="4" t="s">
        <v>14</v>
      </c>
      <c r="C36" s="4" t="s">
        <v>17</v>
      </c>
      <c r="D36" s="3" t="s">
        <v>252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14</v>
      </c>
      <c r="O36" s="4" t="s">
        <v>20</v>
      </c>
    </row>
    <row r="37" spans="1:15" ht="14.25" customHeight="1" x14ac:dyDescent="0.25">
      <c r="A37" s="9">
        <v>44866</v>
      </c>
      <c r="B37" s="4" t="s">
        <v>14</v>
      </c>
      <c r="C37" s="4" t="s">
        <v>17</v>
      </c>
      <c r="D37" s="3" t="s">
        <v>253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14</v>
      </c>
      <c r="O37" s="4" t="s">
        <v>20</v>
      </c>
    </row>
    <row r="38" spans="1:15" ht="14.25" customHeight="1" x14ac:dyDescent="0.25">
      <c r="A38" s="9">
        <v>44866</v>
      </c>
      <c r="B38" s="4" t="s">
        <v>14</v>
      </c>
      <c r="C38" s="4" t="s">
        <v>17</v>
      </c>
      <c r="D38" s="3" t="s">
        <v>254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24+2</f>
        <v>26</v>
      </c>
      <c r="O38" s="4" t="s">
        <v>20</v>
      </c>
    </row>
    <row r="39" spans="1:15" ht="14.25" customHeight="1" x14ac:dyDescent="0.25">
      <c r="A39" s="9">
        <v>44866</v>
      </c>
      <c r="B39" s="4" t="s">
        <v>14</v>
      </c>
      <c r="C39" s="4" t="s">
        <v>17</v>
      </c>
      <c r="D39" s="3" t="s">
        <v>255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14</v>
      </c>
      <c r="O39" s="4" t="s">
        <v>20</v>
      </c>
    </row>
    <row r="40" spans="1:15" ht="14.25" customHeight="1" x14ac:dyDescent="0.25">
      <c r="A40" s="9">
        <v>44866</v>
      </c>
      <c r="B40" s="4" t="s">
        <v>15</v>
      </c>
      <c r="C40" s="4" t="s">
        <v>17</v>
      </c>
      <c r="D40" s="3" t="s">
        <v>256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14+5</f>
        <v>19</v>
      </c>
      <c r="O40" s="4" t="s">
        <v>20</v>
      </c>
    </row>
    <row r="41" spans="1:15" ht="14.25" customHeight="1" x14ac:dyDescent="0.25">
      <c r="A41" s="9">
        <v>44866</v>
      </c>
      <c r="B41" s="4" t="s">
        <v>14</v>
      </c>
      <c r="C41" s="4" t="s">
        <v>17</v>
      </c>
      <c r="D41" s="3" t="s">
        <v>257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14</v>
      </c>
      <c r="O41" s="4" t="s">
        <v>19</v>
      </c>
    </row>
    <row r="42" spans="1:15" ht="14.25" customHeight="1" x14ac:dyDescent="0.25">
      <c r="A42" s="9">
        <v>44866</v>
      </c>
      <c r="B42" s="4" t="s">
        <v>13</v>
      </c>
      <c r="C42" s="4" t="s">
        <v>17</v>
      </c>
      <c r="D42" s="3" t="s">
        <v>258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9</v>
      </c>
      <c r="O42" s="4" t="s">
        <v>20</v>
      </c>
    </row>
    <row r="43" spans="1:15" ht="14.25" customHeight="1" x14ac:dyDescent="0.25">
      <c r="A43" s="9">
        <v>44866</v>
      </c>
      <c r="B43" s="4" t="s">
        <v>13</v>
      </c>
      <c r="C43" s="4" t="s">
        <v>17</v>
      </c>
      <c r="D43" s="3" t="s">
        <v>259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9</v>
      </c>
      <c r="O43" s="4" t="s">
        <v>19</v>
      </c>
    </row>
    <row r="44" spans="1:15" ht="14.25" customHeight="1" x14ac:dyDescent="0.25">
      <c r="A44" s="9">
        <v>44866</v>
      </c>
      <c r="B44" s="4" t="s">
        <v>14</v>
      </c>
      <c r="C44" s="4" t="s">
        <v>17</v>
      </c>
      <c r="D44" s="3" t="s">
        <v>260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14</v>
      </c>
      <c r="O44" s="4" t="s">
        <v>19</v>
      </c>
    </row>
    <row r="45" spans="1:15" ht="14.25" customHeight="1" x14ac:dyDescent="0.25">
      <c r="A45" s="9">
        <v>44866</v>
      </c>
      <c r="B45" s="4" t="s">
        <v>14</v>
      </c>
      <c r="C45" s="4" t="s">
        <v>17</v>
      </c>
      <c r="D45" s="3" t="s">
        <v>261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14</v>
      </c>
      <c r="O45" s="4" t="s">
        <v>19</v>
      </c>
    </row>
    <row r="46" spans="1:15" ht="14.25" customHeight="1" x14ac:dyDescent="0.25">
      <c r="A46" s="9">
        <v>44866</v>
      </c>
      <c r="B46" s="4" t="s">
        <v>13</v>
      </c>
      <c r="C46" s="4" t="s">
        <v>17</v>
      </c>
      <c r="D46" s="3" t="s">
        <v>262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9</v>
      </c>
      <c r="O46" s="4" t="s">
        <v>19</v>
      </c>
    </row>
    <row r="47" spans="1:15" ht="14.25" customHeight="1" x14ac:dyDescent="0.25">
      <c r="A47" s="9">
        <v>44866</v>
      </c>
      <c r="B47" s="4" t="s">
        <v>14</v>
      </c>
      <c r="C47" s="4" t="s">
        <v>17</v>
      </c>
      <c r="D47" s="3" t="s">
        <v>263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f>32+7</f>
        <v>39</v>
      </c>
      <c r="O47" s="4" t="s">
        <v>19</v>
      </c>
    </row>
    <row r="48" spans="1:15" ht="14.25" customHeight="1" x14ac:dyDescent="0.25">
      <c r="A48" s="9">
        <v>44866</v>
      </c>
      <c r="B48" s="4" t="s">
        <v>13</v>
      </c>
      <c r="C48" s="4" t="s">
        <v>17</v>
      </c>
      <c r="D48" s="3" t="s">
        <v>264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9</v>
      </c>
      <c r="O48" s="4" t="s">
        <v>19</v>
      </c>
    </row>
    <row r="49" spans="1:15" ht="14.25" customHeight="1" x14ac:dyDescent="0.25">
      <c r="A49" s="9">
        <v>44866</v>
      </c>
      <c r="B49" s="4" t="s">
        <v>14</v>
      </c>
      <c r="C49" s="4" t="s">
        <v>17</v>
      </c>
      <c r="D49" s="3" t="s">
        <v>265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f>7+22+5</f>
        <v>34</v>
      </c>
      <c r="O49" s="4" t="s">
        <v>19</v>
      </c>
    </row>
    <row r="50" spans="1:15" ht="14.25" customHeight="1" x14ac:dyDescent="0.25">
      <c r="A50" s="9">
        <v>44866</v>
      </c>
      <c r="B50" s="4" t="s">
        <v>15</v>
      </c>
      <c r="C50" s="4" t="s">
        <v>17</v>
      </c>
      <c r="D50" s="3" t="s">
        <v>266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f>12+7</f>
        <v>19</v>
      </c>
      <c r="O50" s="4" t="s">
        <v>19</v>
      </c>
    </row>
    <row r="51" spans="1:15" ht="14.25" customHeight="1" x14ac:dyDescent="0.25">
      <c r="A51" s="9">
        <v>44866</v>
      </c>
      <c r="B51" s="4" t="s">
        <v>15</v>
      </c>
      <c r="C51" s="4" t="s">
        <v>17</v>
      </c>
      <c r="D51" s="3" t="s">
        <v>267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10+7+7</f>
        <v>24</v>
      </c>
      <c r="O51" s="4" t="s">
        <v>19</v>
      </c>
    </row>
    <row r="52" spans="1:15" ht="14.25" customHeight="1" x14ac:dyDescent="0.25">
      <c r="A52" s="9">
        <v>44866</v>
      </c>
      <c r="B52" s="4" t="s">
        <v>14</v>
      </c>
      <c r="C52" s="4" t="s">
        <v>17</v>
      </c>
      <c r="D52" s="3" t="s">
        <v>268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f>7+7+24</f>
        <v>38</v>
      </c>
      <c r="O52" s="4" t="s">
        <v>19</v>
      </c>
    </row>
    <row r="53" spans="1:15" ht="14.25" customHeight="1" x14ac:dyDescent="0.25">
      <c r="A53" s="9">
        <v>44866</v>
      </c>
      <c r="B53" s="4" t="s">
        <v>14</v>
      </c>
      <c r="C53" s="4" t="s">
        <v>17</v>
      </c>
      <c r="D53" s="3" t="s">
        <v>269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14</v>
      </c>
      <c r="O53" s="4" t="s">
        <v>19</v>
      </c>
    </row>
    <row r="54" spans="1:15" ht="14.25" customHeight="1" x14ac:dyDescent="0.25">
      <c r="A54" s="9">
        <v>44866</v>
      </c>
      <c r="B54" s="4" t="s">
        <v>14</v>
      </c>
      <c r="C54" s="4" t="s">
        <v>17</v>
      </c>
      <c r="D54" s="3" t="s">
        <v>270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f>27+7+7</f>
        <v>41</v>
      </c>
      <c r="O54" s="4" t="s">
        <v>19</v>
      </c>
    </row>
    <row r="55" spans="1:15" ht="14.25" customHeight="1" x14ac:dyDescent="0.25">
      <c r="A55" s="9">
        <v>44866</v>
      </c>
      <c r="B55" s="4" t="s">
        <v>14</v>
      </c>
      <c r="C55" s="4" t="s">
        <v>17</v>
      </c>
      <c r="D55" s="3" t="s">
        <v>271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14</v>
      </c>
      <c r="O55" s="4" t="s">
        <v>19</v>
      </c>
    </row>
    <row r="56" spans="1:15" ht="14.25" customHeight="1" x14ac:dyDescent="0.25">
      <c r="A56" s="9">
        <v>44866</v>
      </c>
      <c r="B56" s="4" t="s">
        <v>14</v>
      </c>
      <c r="C56" s="4" t="s">
        <v>17</v>
      </c>
      <c r="D56" s="3" t="s">
        <v>272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9</v>
      </c>
      <c r="O56" s="4" t="s">
        <v>19</v>
      </c>
    </row>
    <row r="57" spans="1:15" ht="14.25" customHeight="1" x14ac:dyDescent="0.25">
      <c r="A57" s="9">
        <v>44866</v>
      </c>
      <c r="B57" s="4" t="s">
        <v>14</v>
      </c>
      <c r="C57" s="4" t="s">
        <v>17</v>
      </c>
      <c r="D57" s="3" t="s">
        <v>273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14</v>
      </c>
      <c r="O57" s="4" t="s">
        <v>19</v>
      </c>
    </row>
    <row r="58" spans="1:15" ht="14.25" customHeight="1" x14ac:dyDescent="0.25">
      <c r="A58" s="9">
        <v>44866</v>
      </c>
      <c r="B58" s="4" t="s">
        <v>13</v>
      </c>
      <c r="C58" s="4" t="s">
        <v>17</v>
      </c>
      <c r="D58" s="3" t="s">
        <v>274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f>4+7+27+9.5+24</f>
        <v>71.5</v>
      </c>
      <c r="O58" s="4" t="s">
        <v>19</v>
      </c>
    </row>
    <row r="59" spans="1:15" ht="14.25" customHeight="1" x14ac:dyDescent="0.25">
      <c r="A59" s="9">
        <v>44866</v>
      </c>
      <c r="B59" s="4" t="s">
        <v>14</v>
      </c>
      <c r="C59" s="4" t="s">
        <v>17</v>
      </c>
      <c r="D59" s="3" t="s">
        <v>275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24</v>
      </c>
      <c r="O59" s="4" t="s">
        <v>19</v>
      </c>
    </row>
    <row r="60" spans="1:15" ht="14.25" customHeight="1" x14ac:dyDescent="0.25">
      <c r="A60" s="9">
        <v>44866</v>
      </c>
      <c r="B60" s="4" t="s">
        <v>14</v>
      </c>
      <c r="C60" s="4" t="s">
        <v>17</v>
      </c>
      <c r="D60" s="3" t="s">
        <v>276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14</v>
      </c>
      <c r="O60" s="4" t="s">
        <v>19</v>
      </c>
    </row>
    <row r="61" spans="1:15" ht="14.25" customHeight="1" x14ac:dyDescent="0.25">
      <c r="A61" s="9">
        <v>44866</v>
      </c>
      <c r="B61" s="4" t="s">
        <v>13</v>
      </c>
      <c r="C61" s="4" t="s">
        <v>17</v>
      </c>
      <c r="D61" s="3" t="s">
        <v>277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f>27+7+2</f>
        <v>36</v>
      </c>
      <c r="O61" s="4" t="s">
        <v>19</v>
      </c>
    </row>
    <row r="62" spans="1:15" ht="14.25" customHeight="1" x14ac:dyDescent="0.25">
      <c r="A62" s="9">
        <v>44866</v>
      </c>
      <c r="B62" s="4" t="s">
        <v>14</v>
      </c>
      <c r="C62" s="4" t="s">
        <v>17</v>
      </c>
      <c r="D62" s="3" t="s">
        <v>278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14</v>
      </c>
      <c r="O62" s="4" t="s">
        <v>19</v>
      </c>
    </row>
    <row r="63" spans="1:15" ht="14.25" customHeight="1" x14ac:dyDescent="0.25">
      <c r="A63" s="9">
        <v>44866</v>
      </c>
      <c r="B63" s="4" t="s">
        <v>14</v>
      </c>
      <c r="C63" s="4" t="s">
        <v>17</v>
      </c>
      <c r="D63" s="3" t="s">
        <v>279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>12+7+24+27</f>
        <v>70</v>
      </c>
      <c r="O63" s="4" t="s">
        <v>19</v>
      </c>
    </row>
    <row r="64" spans="1:15" ht="14.25" customHeight="1" x14ac:dyDescent="0.25">
      <c r="A64" s="9">
        <v>44866</v>
      </c>
      <c r="B64" s="4" t="s">
        <v>15</v>
      </c>
      <c r="C64" s="4" t="s">
        <v>17</v>
      </c>
      <c r="D64" s="3" t="s">
        <v>280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14</v>
      </c>
      <c r="O64" s="4" t="s">
        <v>19</v>
      </c>
    </row>
    <row r="65" spans="1:15" ht="14.25" customHeight="1" x14ac:dyDescent="0.25">
      <c r="A65" s="9">
        <v>44866</v>
      </c>
      <c r="B65" s="4" t="s">
        <v>14</v>
      </c>
      <c r="C65" s="4" t="s">
        <v>17</v>
      </c>
      <c r="D65" s="3" t="s">
        <v>281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f>7+7+27</f>
        <v>41</v>
      </c>
      <c r="O65" s="4" t="s">
        <v>19</v>
      </c>
    </row>
    <row r="66" spans="1:15" ht="14.25" customHeight="1" x14ac:dyDescent="0.25">
      <c r="A66" s="9">
        <v>44867</v>
      </c>
      <c r="B66" s="4" t="s">
        <v>15</v>
      </c>
      <c r="C66" s="4" t="s">
        <v>17</v>
      </c>
      <c r="D66" s="3" t="s">
        <v>32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7+32+5+27+24+9.5</f>
        <v>104.5</v>
      </c>
      <c r="O66" s="4" t="s">
        <v>20</v>
      </c>
    </row>
    <row r="67" spans="1:15" ht="14.25" customHeight="1" x14ac:dyDescent="0.25">
      <c r="A67" s="9">
        <v>44867</v>
      </c>
      <c r="B67" s="4" t="s">
        <v>14</v>
      </c>
      <c r="C67" s="4" t="s">
        <v>17</v>
      </c>
      <c r="D67" s="3" t="s">
        <v>33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f>14</f>
        <v>14</v>
      </c>
      <c r="O67" s="4" t="s">
        <v>19</v>
      </c>
    </row>
    <row r="68" spans="1:15" ht="14.25" customHeight="1" x14ac:dyDescent="0.25">
      <c r="A68" s="9">
        <v>44867</v>
      </c>
      <c r="B68" s="4" t="s">
        <v>14</v>
      </c>
      <c r="C68" s="4" t="s">
        <v>17</v>
      </c>
      <c r="D68" s="3" t="s">
        <v>34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14</v>
      </c>
      <c r="O68" s="4" t="s">
        <v>19</v>
      </c>
    </row>
    <row r="69" spans="1:15" ht="14.25" customHeight="1" x14ac:dyDescent="0.25">
      <c r="A69" s="9">
        <v>44867</v>
      </c>
      <c r="B69" s="4" t="s">
        <v>14</v>
      </c>
      <c r="C69" s="4" t="s">
        <v>17</v>
      </c>
      <c r="D69" s="3" t="s">
        <v>35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f>17+7</f>
        <v>24</v>
      </c>
      <c r="O69" s="4" t="s">
        <v>19</v>
      </c>
    </row>
    <row r="70" spans="1:15" ht="14.25" customHeight="1" x14ac:dyDescent="0.25">
      <c r="A70" s="9">
        <v>44867</v>
      </c>
      <c r="B70" s="4" t="s">
        <v>14</v>
      </c>
      <c r="C70" s="4" t="s">
        <v>17</v>
      </c>
      <c r="D70" s="3" t="s">
        <v>36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24+7+7</f>
        <v>38</v>
      </c>
      <c r="O70" s="4" t="s">
        <v>19</v>
      </c>
    </row>
    <row r="71" spans="1:15" ht="14.25" customHeight="1" x14ac:dyDescent="0.25">
      <c r="A71" s="9">
        <v>44867</v>
      </c>
      <c r="B71" s="4" t="s">
        <v>14</v>
      </c>
      <c r="C71" s="4" t="s">
        <v>17</v>
      </c>
      <c r="D71" s="3" t="s">
        <v>37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14</v>
      </c>
      <c r="O71" s="4" t="s">
        <v>19</v>
      </c>
    </row>
    <row r="72" spans="1:15" ht="14.25" customHeight="1" x14ac:dyDescent="0.25">
      <c r="A72" s="9">
        <v>44867</v>
      </c>
      <c r="B72" s="4" t="s">
        <v>13</v>
      </c>
      <c r="C72" s="4" t="s">
        <v>17</v>
      </c>
      <c r="D72" s="3" t="s">
        <v>38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7+27+7</f>
        <v>41</v>
      </c>
      <c r="O72" s="4" t="s">
        <v>19</v>
      </c>
    </row>
    <row r="73" spans="1:15" ht="14.25" customHeight="1" x14ac:dyDescent="0.25">
      <c r="A73" s="9">
        <v>44867</v>
      </c>
      <c r="B73" s="4" t="s">
        <v>14</v>
      </c>
      <c r="C73" s="4" t="s">
        <v>17</v>
      </c>
      <c r="D73" s="3" t="s">
        <v>39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27+7+7</f>
        <v>41</v>
      </c>
      <c r="O73" s="4" t="s">
        <v>19</v>
      </c>
    </row>
    <row r="74" spans="1:15" ht="14.25" customHeight="1" x14ac:dyDescent="0.25">
      <c r="A74" s="9">
        <v>44867</v>
      </c>
      <c r="B74" s="4" t="s">
        <v>14</v>
      </c>
      <c r="C74" s="4" t="s">
        <v>17</v>
      </c>
      <c r="D74" s="3" t="s">
        <v>40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9.5+24</f>
        <v>33.5</v>
      </c>
      <c r="O74" s="4" t="s">
        <v>19</v>
      </c>
    </row>
    <row r="75" spans="1:15" ht="14.25" customHeight="1" x14ac:dyDescent="0.25">
      <c r="A75" s="9">
        <v>44867</v>
      </c>
      <c r="B75" s="4" t="s">
        <v>14</v>
      </c>
      <c r="C75" s="4" t="s">
        <v>17</v>
      </c>
      <c r="D75" s="3" t="s">
        <v>41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24</v>
      </c>
      <c r="O75" s="4" t="s">
        <v>19</v>
      </c>
    </row>
    <row r="76" spans="1:15" ht="14.25" customHeight="1" x14ac:dyDescent="0.25">
      <c r="A76" s="9">
        <v>44867</v>
      </c>
      <c r="B76" s="4" t="s">
        <v>14</v>
      </c>
      <c r="C76" s="4" t="s">
        <v>17</v>
      </c>
      <c r="D76" s="3" t="s">
        <v>42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7+12+2+27</f>
        <v>48</v>
      </c>
      <c r="O76" s="4" t="s">
        <v>19</v>
      </c>
    </row>
    <row r="77" spans="1:15" ht="14.25" customHeight="1" x14ac:dyDescent="0.25">
      <c r="A77" s="9">
        <v>44867</v>
      </c>
      <c r="B77" s="4" t="s">
        <v>14</v>
      </c>
      <c r="C77" s="4" t="s">
        <v>17</v>
      </c>
      <c r="D77" s="3" t="s">
        <v>43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7+7+27</f>
        <v>41</v>
      </c>
      <c r="O77" s="4" t="s">
        <v>20</v>
      </c>
    </row>
    <row r="78" spans="1:15" ht="14.25" customHeight="1" x14ac:dyDescent="0.25">
      <c r="A78" s="9">
        <v>44867</v>
      </c>
      <c r="B78" s="4" t="s">
        <v>13</v>
      </c>
      <c r="C78" s="4" t="s">
        <v>17</v>
      </c>
      <c r="D78" s="3" t="s">
        <v>44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f>7+7</f>
        <v>14</v>
      </c>
      <c r="O78" s="4" t="s">
        <v>19</v>
      </c>
    </row>
    <row r="79" spans="1:15" ht="14.25" customHeight="1" x14ac:dyDescent="0.25">
      <c r="A79" s="9">
        <v>44867</v>
      </c>
      <c r="B79" s="4" t="s">
        <v>14</v>
      </c>
      <c r="C79" s="4" t="s">
        <v>17</v>
      </c>
      <c r="D79" s="3" t="s">
        <v>45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f>7+7+27+27</f>
        <v>68</v>
      </c>
      <c r="O79" s="4" t="s">
        <v>19</v>
      </c>
    </row>
    <row r="80" spans="1:15" ht="14.25" customHeight="1" x14ac:dyDescent="0.25">
      <c r="A80" s="9">
        <v>44867</v>
      </c>
      <c r="B80" s="4" t="s">
        <v>13</v>
      </c>
      <c r="C80" s="4" t="s">
        <v>17</v>
      </c>
      <c r="D80" s="3" t="s">
        <v>46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9</v>
      </c>
      <c r="O80" s="4" t="s">
        <v>19</v>
      </c>
    </row>
    <row r="81" spans="1:15" ht="14.25" customHeight="1" x14ac:dyDescent="0.25">
      <c r="A81" s="9">
        <v>44867</v>
      </c>
      <c r="B81" s="4" t="s">
        <v>14</v>
      </c>
      <c r="C81" s="4" t="s">
        <v>17</v>
      </c>
      <c r="D81" s="3" t="s">
        <v>47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14</v>
      </c>
      <c r="O81" s="4" t="s">
        <v>19</v>
      </c>
    </row>
    <row r="82" spans="1:15" ht="14.25" customHeight="1" x14ac:dyDescent="0.25">
      <c r="A82" s="9">
        <v>44867</v>
      </c>
      <c r="B82" s="4" t="s">
        <v>13</v>
      </c>
      <c r="C82" s="4" t="s">
        <v>17</v>
      </c>
      <c r="D82" s="3" t="s">
        <v>48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9+24+7</f>
        <v>40</v>
      </c>
      <c r="O82" s="4" t="s">
        <v>19</v>
      </c>
    </row>
    <row r="83" spans="1:15" ht="14.25" customHeight="1" x14ac:dyDescent="0.25">
      <c r="A83" s="9">
        <v>44867</v>
      </c>
      <c r="B83" s="4" t="s">
        <v>14</v>
      </c>
      <c r="C83" s="4" t="s">
        <v>17</v>
      </c>
      <c r="D83" s="3" t="s">
        <v>49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f>12+7+27</f>
        <v>46</v>
      </c>
      <c r="O83" s="4" t="s">
        <v>20</v>
      </c>
    </row>
    <row r="84" spans="1:15" ht="14.25" customHeight="1" x14ac:dyDescent="0.25">
      <c r="A84" s="9">
        <v>44867</v>
      </c>
      <c r="B84" s="4" t="s">
        <v>14</v>
      </c>
      <c r="C84" s="4" t="s">
        <v>17</v>
      </c>
      <c r="D84" s="3" t="s">
        <v>50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14</v>
      </c>
      <c r="O84" s="4" t="s">
        <v>20</v>
      </c>
    </row>
    <row r="85" spans="1:15" ht="14.25" customHeight="1" x14ac:dyDescent="0.25">
      <c r="A85" s="9">
        <v>44867</v>
      </c>
      <c r="B85" s="4" t="s">
        <v>14</v>
      </c>
      <c r="C85" s="4" t="s">
        <v>17</v>
      </c>
      <c r="D85" s="3" t="s">
        <v>51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14+27</f>
        <v>41</v>
      </c>
      <c r="O85" s="4" t="s">
        <v>20</v>
      </c>
    </row>
    <row r="86" spans="1:15" ht="14.25" customHeight="1" x14ac:dyDescent="0.25">
      <c r="A86" s="9">
        <v>44867</v>
      </c>
      <c r="B86" s="4" t="s">
        <v>14</v>
      </c>
      <c r="C86" s="4" t="s">
        <v>17</v>
      </c>
      <c r="D86" s="3" t="s">
        <v>52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14</v>
      </c>
      <c r="O86" s="4" t="s">
        <v>20</v>
      </c>
    </row>
    <row r="87" spans="1:15" ht="14.25" customHeight="1" x14ac:dyDescent="0.25">
      <c r="A87" s="9">
        <v>44867</v>
      </c>
      <c r="B87" s="4" t="s">
        <v>13</v>
      </c>
      <c r="C87" s="4" t="s">
        <v>17</v>
      </c>
      <c r="D87" s="3" t="s">
        <v>53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f>9+24</f>
        <v>33</v>
      </c>
      <c r="O87" s="4" t="s">
        <v>20</v>
      </c>
    </row>
    <row r="88" spans="1:15" ht="14.25" customHeight="1" x14ac:dyDescent="0.25">
      <c r="A88" s="9">
        <v>44867</v>
      </c>
      <c r="B88" s="4" t="s">
        <v>13</v>
      </c>
      <c r="C88" s="4" t="s">
        <v>17</v>
      </c>
      <c r="D88" s="3" t="s">
        <v>54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f>27+7+7</f>
        <v>41</v>
      </c>
      <c r="O88" s="4" t="s">
        <v>20</v>
      </c>
    </row>
    <row r="89" spans="1:15" ht="14.25" customHeight="1" x14ac:dyDescent="0.25">
      <c r="A89" s="9">
        <v>44867</v>
      </c>
      <c r="B89" s="4" t="s">
        <v>15</v>
      </c>
      <c r="C89" s="4" t="s">
        <v>17</v>
      </c>
      <c r="D89" s="3" t="s">
        <v>55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19</v>
      </c>
      <c r="O89" s="4" t="s">
        <v>20</v>
      </c>
    </row>
    <row r="90" spans="1:15" ht="14.25" customHeight="1" x14ac:dyDescent="0.25">
      <c r="A90" s="9">
        <v>44867</v>
      </c>
      <c r="B90" s="4" t="s">
        <v>15</v>
      </c>
      <c r="C90" s="4" t="s">
        <v>17</v>
      </c>
      <c r="D90" s="3" t="s">
        <v>56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f>27+7+57</f>
        <v>91</v>
      </c>
      <c r="O90" s="4" t="s">
        <v>20</v>
      </c>
    </row>
    <row r="91" spans="1:15" ht="14.25" customHeight="1" x14ac:dyDescent="0.25">
      <c r="A91" s="9">
        <v>44867</v>
      </c>
      <c r="B91" s="4" t="s">
        <v>13</v>
      </c>
      <c r="C91" s="4" t="s">
        <v>17</v>
      </c>
      <c r="D91" s="3" t="s">
        <v>57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24</v>
      </c>
      <c r="O91" s="4" t="s">
        <v>20</v>
      </c>
    </row>
    <row r="92" spans="1:15" ht="14.25" customHeight="1" x14ac:dyDescent="0.25">
      <c r="A92" s="9">
        <v>44867</v>
      </c>
      <c r="B92" s="4" t="s">
        <v>13</v>
      </c>
      <c r="C92" s="4" t="s">
        <v>17</v>
      </c>
      <c r="D92" s="3" t="s">
        <v>58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6">
        <f>24+7+2</f>
        <v>33</v>
      </c>
      <c r="O92" s="4" t="s">
        <v>20</v>
      </c>
    </row>
    <row r="93" spans="1:15" ht="14.25" customHeight="1" x14ac:dyDescent="0.25">
      <c r="A93" s="9">
        <v>44867</v>
      </c>
      <c r="B93" s="4" t="s">
        <v>14</v>
      </c>
      <c r="C93" s="4" t="s">
        <v>17</v>
      </c>
      <c r="D93" s="3" t="s">
        <v>26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f>7+2+24+24</f>
        <v>57</v>
      </c>
      <c r="O93" s="4" t="s">
        <v>20</v>
      </c>
    </row>
    <row r="94" spans="1:15" ht="14.25" customHeight="1" x14ac:dyDescent="0.25">
      <c r="A94" s="9">
        <v>44872</v>
      </c>
      <c r="B94" s="4" t="s">
        <v>13</v>
      </c>
      <c r="C94" s="4" t="s">
        <v>17</v>
      </c>
      <c r="D94" s="3" t="s">
        <v>128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v>9</v>
      </c>
      <c r="O94" s="4" t="s">
        <v>20</v>
      </c>
    </row>
    <row r="95" spans="1:15" ht="14.25" customHeight="1" x14ac:dyDescent="0.25">
      <c r="A95" s="9">
        <v>44872</v>
      </c>
      <c r="B95" s="4" t="s">
        <v>13</v>
      </c>
      <c r="C95" s="4" t="s">
        <v>17</v>
      </c>
      <c r="D95" s="3" t="s">
        <v>129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v>9.5</v>
      </c>
      <c r="O95" s="4" t="s">
        <v>20</v>
      </c>
    </row>
    <row r="96" spans="1:15" ht="14.25" customHeight="1" x14ac:dyDescent="0.25">
      <c r="A96" s="9">
        <v>44872</v>
      </c>
      <c r="B96" s="4" t="s">
        <v>13</v>
      </c>
      <c r="C96" s="4" t="s">
        <v>17</v>
      </c>
      <c r="D96" s="3" t="s">
        <v>130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6">
        <v>26</v>
      </c>
      <c r="O96" s="4" t="s">
        <v>20</v>
      </c>
    </row>
    <row r="97" spans="1:15" ht="14.25" customHeight="1" x14ac:dyDescent="0.25">
      <c r="A97" s="9">
        <v>44872</v>
      </c>
      <c r="B97" s="4" t="s">
        <v>14</v>
      </c>
      <c r="C97" s="4" t="s">
        <v>17</v>
      </c>
      <c r="D97" s="3" t="s">
        <v>131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7+32</f>
        <v>39</v>
      </c>
      <c r="O97" s="4" t="s">
        <v>20</v>
      </c>
    </row>
    <row r="98" spans="1:15" ht="14.25" customHeight="1" x14ac:dyDescent="0.25">
      <c r="A98" s="9">
        <v>44872</v>
      </c>
      <c r="B98" s="4" t="s">
        <v>14</v>
      </c>
      <c r="C98" s="4" t="s">
        <v>17</v>
      </c>
      <c r="D98" s="3" t="s">
        <v>132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f>14+27+24</f>
        <v>65</v>
      </c>
      <c r="O98" s="4" t="s">
        <v>20</v>
      </c>
    </row>
    <row r="99" spans="1:15" ht="14.25" customHeight="1" x14ac:dyDescent="0.25">
      <c r="A99" s="9">
        <v>44872</v>
      </c>
      <c r="B99" s="4" t="s">
        <v>14</v>
      </c>
      <c r="C99" s="4" t="s">
        <v>17</v>
      </c>
      <c r="D99" s="3" t="s">
        <v>133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v>14</v>
      </c>
      <c r="O99" s="4" t="s">
        <v>20</v>
      </c>
    </row>
    <row r="100" spans="1:15" ht="14.25" customHeight="1" x14ac:dyDescent="0.25">
      <c r="A100" s="9">
        <v>44872</v>
      </c>
      <c r="B100" s="4" t="s">
        <v>14</v>
      </c>
      <c r="C100" s="4" t="s">
        <v>17</v>
      </c>
      <c r="D100" s="3" t="s">
        <v>134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14</v>
      </c>
      <c r="O100" s="4" t="s">
        <v>20</v>
      </c>
    </row>
    <row r="101" spans="1:15" ht="14.25" customHeight="1" x14ac:dyDescent="0.25">
      <c r="A101" s="9">
        <v>44872</v>
      </c>
      <c r="B101" s="4" t="s">
        <v>13</v>
      </c>
      <c r="C101" s="4" t="s">
        <v>17</v>
      </c>
      <c r="D101" s="3" t="s">
        <v>135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9</v>
      </c>
      <c r="O101" s="4" t="s">
        <v>20</v>
      </c>
    </row>
    <row r="102" spans="1:15" ht="14.25" customHeight="1" x14ac:dyDescent="0.25">
      <c r="A102" s="9">
        <v>44872</v>
      </c>
      <c r="B102" s="4" t="s">
        <v>13</v>
      </c>
      <c r="C102" s="4" t="s">
        <v>17</v>
      </c>
      <c r="D102" s="3" t="s">
        <v>136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6">
        <f>9+24+2</f>
        <v>35</v>
      </c>
      <c r="O102" s="4" t="s">
        <v>19</v>
      </c>
    </row>
    <row r="103" spans="1:15" ht="14.25" customHeight="1" x14ac:dyDescent="0.25">
      <c r="A103" s="9">
        <v>44872</v>
      </c>
      <c r="B103" s="4" t="s">
        <v>13</v>
      </c>
      <c r="C103" s="4" t="s">
        <v>17</v>
      </c>
      <c r="D103" s="3" t="s">
        <v>137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6">
        <v>14</v>
      </c>
      <c r="O103" s="4" t="s">
        <v>20</v>
      </c>
    </row>
    <row r="104" spans="1:15" ht="14.25" customHeight="1" x14ac:dyDescent="0.25">
      <c r="A104" s="9">
        <v>44872</v>
      </c>
      <c r="B104" s="4" t="s">
        <v>13</v>
      </c>
      <c r="C104" s="4" t="s">
        <v>17</v>
      </c>
      <c r="D104" s="3" t="s">
        <v>138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f>9+27</f>
        <v>36</v>
      </c>
      <c r="O104" s="4" t="s">
        <v>20</v>
      </c>
    </row>
    <row r="105" spans="1:15" ht="14.25" customHeight="1" x14ac:dyDescent="0.25">
      <c r="A105" s="9">
        <v>44872</v>
      </c>
      <c r="B105" s="4" t="s">
        <v>14</v>
      </c>
      <c r="C105" s="4" t="s">
        <v>17</v>
      </c>
      <c r="D105" s="3" t="s">
        <v>139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f>27+2+7+7</f>
        <v>43</v>
      </c>
      <c r="O105" s="4" t="s">
        <v>20</v>
      </c>
    </row>
    <row r="106" spans="1:15" ht="14.25" customHeight="1" x14ac:dyDescent="0.25">
      <c r="A106" s="9">
        <v>44872</v>
      </c>
      <c r="B106" s="4" t="s">
        <v>15</v>
      </c>
      <c r="C106" s="4" t="s">
        <v>17</v>
      </c>
      <c r="D106" s="3" t="s">
        <v>140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f>27+7+7</f>
        <v>41</v>
      </c>
      <c r="O106" s="4" t="s">
        <v>20</v>
      </c>
    </row>
    <row r="107" spans="1:15" ht="14.25" customHeight="1" x14ac:dyDescent="0.25">
      <c r="A107" s="9">
        <v>44872</v>
      </c>
      <c r="B107" s="4" t="s">
        <v>14</v>
      </c>
      <c r="C107" s="4" t="s">
        <v>17</v>
      </c>
      <c r="D107" s="3" t="s">
        <v>141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v>9.5</v>
      </c>
      <c r="O107" s="4" t="s">
        <v>20</v>
      </c>
    </row>
    <row r="108" spans="1:15" ht="14.25" customHeight="1" x14ac:dyDescent="0.25">
      <c r="A108" s="9">
        <v>44872</v>
      </c>
      <c r="B108" s="4" t="s">
        <v>13</v>
      </c>
      <c r="C108" s="4" t="s">
        <v>17</v>
      </c>
      <c r="D108" s="3" t="s">
        <v>142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9</v>
      </c>
      <c r="O108" s="4" t="s">
        <v>20</v>
      </c>
    </row>
    <row r="109" spans="1:15" ht="14.25" customHeight="1" x14ac:dyDescent="0.25">
      <c r="A109" s="9">
        <v>44872</v>
      </c>
      <c r="B109" s="4" t="s">
        <v>14</v>
      </c>
      <c r="C109" s="4" t="s">
        <v>17</v>
      </c>
      <c r="D109" s="3" t="s">
        <v>143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f>32+7</f>
        <v>39</v>
      </c>
      <c r="O109" s="4" t="s">
        <v>20</v>
      </c>
    </row>
    <row r="110" spans="1:15" ht="14.25" customHeight="1" x14ac:dyDescent="0.25">
      <c r="A110" s="9">
        <v>44872</v>
      </c>
      <c r="B110" s="4" t="s">
        <v>13</v>
      </c>
      <c r="C110" s="4" t="s">
        <v>17</v>
      </c>
      <c r="D110" s="3" t="s">
        <v>144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6">
        <f>24+9.5</f>
        <v>33.5</v>
      </c>
      <c r="O110" s="4" t="s">
        <v>19</v>
      </c>
    </row>
    <row r="111" spans="1:15" ht="14.25" customHeight="1" x14ac:dyDescent="0.25">
      <c r="A111" s="9">
        <v>44872</v>
      </c>
      <c r="B111" s="4" t="s">
        <v>14</v>
      </c>
      <c r="C111" s="4" t="s">
        <v>17</v>
      </c>
      <c r="D111" s="3" t="s">
        <v>145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v>14</v>
      </c>
      <c r="O111" s="4" t="s">
        <v>20</v>
      </c>
    </row>
    <row r="112" spans="1:15" ht="14.25" customHeight="1" x14ac:dyDescent="0.25">
      <c r="A112" s="9">
        <v>44872</v>
      </c>
      <c r="B112" s="4" t="s">
        <v>13</v>
      </c>
      <c r="C112" s="4" t="s">
        <v>17</v>
      </c>
      <c r="D112" s="3" t="s">
        <v>146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6">
        <v>9</v>
      </c>
      <c r="O112" s="4" t="s">
        <v>20</v>
      </c>
    </row>
    <row r="113" spans="1:15" ht="14.25" customHeight="1" x14ac:dyDescent="0.25">
      <c r="A113" s="9">
        <v>44872</v>
      </c>
      <c r="B113" s="4" t="s">
        <v>13</v>
      </c>
      <c r="C113" s="4" t="s">
        <v>17</v>
      </c>
      <c r="D113" s="3" t="s">
        <v>147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f>7+27+7</f>
        <v>41</v>
      </c>
      <c r="O113" s="4" t="s">
        <v>20</v>
      </c>
    </row>
    <row r="114" spans="1:15" ht="14.25" customHeight="1" x14ac:dyDescent="0.25">
      <c r="A114" s="9">
        <v>44872</v>
      </c>
      <c r="B114" s="4" t="s">
        <v>14</v>
      </c>
      <c r="C114" s="4" t="s">
        <v>17</v>
      </c>
      <c r="D114" s="3" t="s">
        <v>148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v>14</v>
      </c>
      <c r="O114" s="4" t="s">
        <v>19</v>
      </c>
    </row>
    <row r="115" spans="1:15" ht="14.25" customHeight="1" x14ac:dyDescent="0.25">
      <c r="A115" s="9">
        <v>44872</v>
      </c>
      <c r="B115" s="4" t="s">
        <v>14</v>
      </c>
      <c r="C115" s="4" t="s">
        <v>17</v>
      </c>
      <c r="D115" s="3" t="s">
        <v>149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v>14</v>
      </c>
      <c r="O115" s="4" t="s">
        <v>19</v>
      </c>
    </row>
    <row r="116" spans="1:15" ht="14.25" customHeight="1" x14ac:dyDescent="0.25">
      <c r="A116" s="9">
        <v>44872</v>
      </c>
      <c r="B116" s="4" t="s">
        <v>14</v>
      </c>
      <c r="C116" s="4" t="s">
        <v>17</v>
      </c>
      <c r="D116" s="3" t="s">
        <v>150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f>27+27+7+12</f>
        <v>73</v>
      </c>
      <c r="O116" s="4" t="s">
        <v>19</v>
      </c>
    </row>
    <row r="117" spans="1:15" ht="14.25" customHeight="1" x14ac:dyDescent="0.25">
      <c r="A117" s="9">
        <v>44872</v>
      </c>
      <c r="B117" s="4" t="s">
        <v>14</v>
      </c>
      <c r="C117" s="4" t="s">
        <v>17</v>
      </c>
      <c r="D117" s="3" t="s">
        <v>151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f>27+2+7</f>
        <v>36</v>
      </c>
      <c r="O117" s="4" t="s">
        <v>20</v>
      </c>
    </row>
    <row r="118" spans="1:15" ht="14.25" customHeight="1" x14ac:dyDescent="0.25">
      <c r="A118" s="9">
        <v>44872</v>
      </c>
      <c r="B118" s="4" t="s">
        <v>13</v>
      </c>
      <c r="C118" s="4" t="s">
        <v>17</v>
      </c>
      <c r="D118" s="3" t="s">
        <v>152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6">
        <v>9</v>
      </c>
      <c r="O118" s="4" t="s">
        <v>19</v>
      </c>
    </row>
    <row r="119" spans="1:15" ht="14.25" customHeight="1" x14ac:dyDescent="0.25">
      <c r="A119" s="9">
        <v>44872</v>
      </c>
      <c r="B119" s="4" t="s">
        <v>14</v>
      </c>
      <c r="C119" s="4" t="s">
        <v>17</v>
      </c>
      <c r="D119" s="3" t="s">
        <v>153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v>14</v>
      </c>
      <c r="O119" s="4" t="s">
        <v>19</v>
      </c>
    </row>
    <row r="120" spans="1:15" ht="14.25" customHeight="1" x14ac:dyDescent="0.25">
      <c r="A120" s="9">
        <v>44872</v>
      </c>
      <c r="B120" s="4" t="s">
        <v>14</v>
      </c>
      <c r="C120" s="4" t="s">
        <v>17</v>
      </c>
      <c r="D120" s="3" t="s">
        <v>154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v>14</v>
      </c>
      <c r="O120" s="4" t="s">
        <v>19</v>
      </c>
    </row>
    <row r="121" spans="1:15" ht="14.25" customHeight="1" x14ac:dyDescent="0.25">
      <c r="A121" s="9">
        <v>44872</v>
      </c>
      <c r="B121" s="4" t="s">
        <v>14</v>
      </c>
      <c r="C121" s="4" t="s">
        <v>17</v>
      </c>
      <c r="D121" s="3" t="s">
        <v>155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v>14</v>
      </c>
      <c r="O121" s="4" t="s">
        <v>19</v>
      </c>
    </row>
    <row r="122" spans="1:15" ht="14.25" customHeight="1" x14ac:dyDescent="0.25">
      <c r="A122" s="9">
        <v>44872</v>
      </c>
      <c r="B122" s="4" t="s">
        <v>13</v>
      </c>
      <c r="C122" s="4" t="s">
        <v>17</v>
      </c>
      <c r="D122" s="3" t="s">
        <v>156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">
        <v>9</v>
      </c>
      <c r="O122" s="4" t="s">
        <v>19</v>
      </c>
    </row>
    <row r="123" spans="1:15" ht="14.25" customHeight="1" x14ac:dyDescent="0.25">
      <c r="A123" s="9">
        <v>44872</v>
      </c>
      <c r="B123" s="4" t="s">
        <v>14</v>
      </c>
      <c r="C123" s="4" t="s">
        <v>17</v>
      </c>
      <c r="D123" s="3" t="s">
        <v>157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6">
        <v>9.5</v>
      </c>
      <c r="O123" s="4" t="s">
        <v>19</v>
      </c>
    </row>
    <row r="124" spans="1:15" ht="14.25" customHeight="1" x14ac:dyDescent="0.25">
      <c r="A124" s="9">
        <v>44872</v>
      </c>
      <c r="B124" s="4" t="s">
        <v>13</v>
      </c>
      <c r="C124" s="4" t="s">
        <v>17</v>
      </c>
      <c r="D124" s="3" t="s">
        <v>158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f>27+2+7</f>
        <v>36</v>
      </c>
      <c r="O124" s="4" t="s">
        <v>19</v>
      </c>
    </row>
    <row r="125" spans="1:15" ht="14.25" customHeight="1" x14ac:dyDescent="0.25">
      <c r="A125" s="9">
        <v>44872</v>
      </c>
      <c r="B125" s="4" t="s">
        <v>13</v>
      </c>
      <c r="C125" s="4" t="s">
        <v>17</v>
      </c>
      <c r="D125" s="3" t="s">
        <v>159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v>9</v>
      </c>
      <c r="O125" s="4" t="s">
        <v>19</v>
      </c>
    </row>
    <row r="126" spans="1:15" ht="14.25" customHeight="1" x14ac:dyDescent="0.25">
      <c r="A126" s="9">
        <v>44872</v>
      </c>
      <c r="B126" s="4" t="s">
        <v>14</v>
      </c>
      <c r="C126" s="4" t="s">
        <v>17</v>
      </c>
      <c r="D126" s="3" t="s">
        <v>160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f>27+2+7</f>
        <v>36</v>
      </c>
      <c r="O126" s="4" t="s">
        <v>20</v>
      </c>
    </row>
    <row r="127" spans="1:15" ht="14.25" customHeight="1" x14ac:dyDescent="0.25">
      <c r="A127" s="9">
        <v>44872</v>
      </c>
      <c r="B127" s="4" t="s">
        <v>14</v>
      </c>
      <c r="C127" s="4" t="s">
        <v>17</v>
      </c>
      <c r="D127" s="3" t="s">
        <v>161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f>7+12</f>
        <v>19</v>
      </c>
      <c r="O127" s="4" t="s">
        <v>19</v>
      </c>
    </row>
    <row r="128" spans="1:15" ht="14.25" customHeight="1" x14ac:dyDescent="0.25">
      <c r="A128" s="9">
        <v>44872</v>
      </c>
      <c r="B128" s="4" t="s">
        <v>14</v>
      </c>
      <c r="C128" s="4" t="s">
        <v>17</v>
      </c>
      <c r="D128" s="3" t="s">
        <v>162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f>2+7+7+24+9.5+27+27</f>
        <v>103.5</v>
      </c>
      <c r="O128" s="4" t="s">
        <v>19</v>
      </c>
    </row>
    <row r="129" spans="1:15" ht="14.25" customHeight="1" x14ac:dyDescent="0.25">
      <c r="A129" s="9">
        <v>44872</v>
      </c>
      <c r="B129" s="4" t="s">
        <v>14</v>
      </c>
      <c r="C129" s="4" t="s">
        <v>17</v>
      </c>
      <c r="D129" s="3" t="s">
        <v>163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f>27+7+7</f>
        <v>41</v>
      </c>
      <c r="O129" s="4" t="s">
        <v>19</v>
      </c>
    </row>
    <row r="130" spans="1:15" ht="14.25" customHeight="1" x14ac:dyDescent="0.25">
      <c r="A130" s="9">
        <v>44872</v>
      </c>
      <c r="B130" s="4" t="s">
        <v>13</v>
      </c>
      <c r="C130" s="4" t="s">
        <v>17</v>
      </c>
      <c r="D130" s="3" t="s">
        <v>164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9</v>
      </c>
      <c r="O130" s="4" t="s">
        <v>19</v>
      </c>
    </row>
    <row r="131" spans="1:15" ht="14.25" customHeight="1" x14ac:dyDescent="0.25">
      <c r="A131" s="9">
        <v>44872</v>
      </c>
      <c r="B131" s="4" t="s">
        <v>13</v>
      </c>
      <c r="C131" s="4" t="s">
        <v>17</v>
      </c>
      <c r="D131" s="3" t="s">
        <v>165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f>7+2+27</f>
        <v>36</v>
      </c>
      <c r="O131" s="4" t="s">
        <v>19</v>
      </c>
    </row>
    <row r="132" spans="1:15" ht="14.25" customHeight="1" x14ac:dyDescent="0.25">
      <c r="A132" s="9">
        <v>44872</v>
      </c>
      <c r="B132" s="4" t="s">
        <v>14</v>
      </c>
      <c r="C132" s="4" t="s">
        <v>17</v>
      </c>
      <c r="D132" s="3" t="s">
        <v>166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f>7+7+2</f>
        <v>16</v>
      </c>
      <c r="O132" s="4" t="s">
        <v>19</v>
      </c>
    </row>
    <row r="133" spans="1:15" ht="14.25" customHeight="1" x14ac:dyDescent="0.25">
      <c r="A133" s="9">
        <v>44872</v>
      </c>
      <c r="B133" s="4" t="s">
        <v>14</v>
      </c>
      <c r="C133" s="4" t="s">
        <v>17</v>
      </c>
      <c r="D133" s="3" t="s">
        <v>167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f>24+2+7</f>
        <v>33</v>
      </c>
      <c r="O133" s="4" t="s">
        <v>19</v>
      </c>
    </row>
    <row r="134" spans="1:15" ht="14.25" customHeight="1" x14ac:dyDescent="0.25">
      <c r="A134" s="9">
        <v>44872</v>
      </c>
      <c r="B134" s="4" t="s">
        <v>14</v>
      </c>
      <c r="C134" s="4" t="s">
        <v>17</v>
      </c>
      <c r="D134" s="3" t="s">
        <v>168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9</v>
      </c>
      <c r="O134" s="4" t="s">
        <v>19</v>
      </c>
    </row>
    <row r="135" spans="1:15" ht="14.25" customHeight="1" x14ac:dyDescent="0.25">
      <c r="A135" s="9">
        <v>44872</v>
      </c>
      <c r="B135" s="4" t="s">
        <v>14</v>
      </c>
      <c r="C135" s="4" t="s">
        <v>17</v>
      </c>
      <c r="D135" s="3" t="s">
        <v>169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24</v>
      </c>
      <c r="O135" s="4" t="s">
        <v>19</v>
      </c>
    </row>
    <row r="136" spans="1:15" ht="14.25" customHeight="1" x14ac:dyDescent="0.25">
      <c r="A136" s="9">
        <v>44872</v>
      </c>
      <c r="B136" s="4" t="s">
        <v>14</v>
      </c>
      <c r="C136" s="4" t="s">
        <v>17</v>
      </c>
      <c r="D136" s="3" t="s">
        <v>170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6">
        <f>27+7</f>
        <v>34</v>
      </c>
      <c r="O136" s="4" t="s">
        <v>19</v>
      </c>
    </row>
    <row r="137" spans="1:15" ht="14.25" customHeight="1" x14ac:dyDescent="0.25">
      <c r="A137" s="9">
        <v>44872</v>
      </c>
      <c r="B137" s="4" t="s">
        <v>14</v>
      </c>
      <c r="C137" s="4" t="s">
        <v>17</v>
      </c>
      <c r="D137" s="3" t="s">
        <v>171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f>27+7+12</f>
        <v>46</v>
      </c>
      <c r="O137" s="4" t="s">
        <v>19</v>
      </c>
    </row>
    <row r="138" spans="1:15" ht="14.25" customHeight="1" x14ac:dyDescent="0.25">
      <c r="A138" s="9">
        <v>44872</v>
      </c>
      <c r="B138" s="4" t="s">
        <v>13</v>
      </c>
      <c r="C138" s="4" t="s">
        <v>17</v>
      </c>
      <c r="D138" s="3" t="s">
        <v>172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6">
        <v>24</v>
      </c>
      <c r="O138" s="4" t="s">
        <v>19</v>
      </c>
    </row>
    <row r="139" spans="1:15" ht="14.25" customHeight="1" x14ac:dyDescent="0.25">
      <c r="A139" s="9">
        <v>44873</v>
      </c>
      <c r="B139" s="4" t="s">
        <v>14</v>
      </c>
      <c r="C139" s="4" t="s">
        <v>17</v>
      </c>
      <c r="D139" s="3" t="s">
        <v>352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6">
        <v>13</v>
      </c>
      <c r="O139" s="4" t="s">
        <v>19</v>
      </c>
    </row>
    <row r="140" spans="1:15" ht="14.25" customHeight="1" x14ac:dyDescent="0.25">
      <c r="A140" s="9">
        <v>44873</v>
      </c>
      <c r="B140" s="4" t="s">
        <v>15</v>
      </c>
      <c r="C140" s="4" t="s">
        <v>17</v>
      </c>
      <c r="D140" s="3" t="s">
        <v>353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6">
        <f>7+15+7+27</f>
        <v>56</v>
      </c>
      <c r="O140" s="4" t="s">
        <v>19</v>
      </c>
    </row>
    <row r="141" spans="1:15" ht="14.25" customHeight="1" x14ac:dyDescent="0.25">
      <c r="A141" s="9">
        <v>44873</v>
      </c>
      <c r="B141" s="4" t="s">
        <v>15</v>
      </c>
      <c r="C141" s="4" t="s">
        <v>17</v>
      </c>
      <c r="D141" s="3" t="s">
        <v>354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f>7+5+27+12</f>
        <v>51</v>
      </c>
      <c r="O141" s="4" t="s">
        <v>19</v>
      </c>
    </row>
    <row r="142" spans="1:15" ht="14.25" customHeight="1" x14ac:dyDescent="0.25">
      <c r="A142" s="9">
        <v>44873</v>
      </c>
      <c r="B142" s="4" t="s">
        <v>13</v>
      </c>
      <c r="C142" s="4" t="s">
        <v>17</v>
      </c>
      <c r="D142" s="3" t="s">
        <v>355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v>9</v>
      </c>
      <c r="O142" s="4" t="s">
        <v>19</v>
      </c>
    </row>
    <row r="143" spans="1:15" ht="14.25" customHeight="1" x14ac:dyDescent="0.25">
      <c r="A143" s="9">
        <v>44873</v>
      </c>
      <c r="B143" s="4" t="s">
        <v>14</v>
      </c>
      <c r="C143" s="4" t="s">
        <v>17</v>
      </c>
      <c r="D143" s="3" t="s">
        <v>356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v>14</v>
      </c>
      <c r="O143" s="4" t="s">
        <v>19</v>
      </c>
    </row>
    <row r="144" spans="1:15" ht="14.25" customHeight="1" x14ac:dyDescent="0.25">
      <c r="A144" s="9">
        <v>44873</v>
      </c>
      <c r="B144" s="4" t="s">
        <v>14</v>
      </c>
      <c r="C144" s="4" t="s">
        <v>17</v>
      </c>
      <c r="D144" s="3" t="s">
        <v>357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6">
        <f>14+24+2</f>
        <v>40</v>
      </c>
      <c r="O144" s="4" t="s">
        <v>19</v>
      </c>
    </row>
    <row r="145" spans="1:15" ht="14.25" customHeight="1" x14ac:dyDescent="0.25">
      <c r="A145" s="9">
        <v>44873</v>
      </c>
      <c r="B145" s="4" t="s">
        <v>15</v>
      </c>
      <c r="C145" s="4" t="s">
        <v>17</v>
      </c>
      <c r="D145" s="3" t="s">
        <v>358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f>5+27+12</f>
        <v>44</v>
      </c>
      <c r="O145" s="4" t="s">
        <v>19</v>
      </c>
    </row>
    <row r="146" spans="1:15" ht="14.25" customHeight="1" x14ac:dyDescent="0.25">
      <c r="A146" s="9">
        <v>44873</v>
      </c>
      <c r="B146" s="4" t="s">
        <v>13</v>
      </c>
      <c r="C146" s="4" t="s">
        <v>17</v>
      </c>
      <c r="D146" s="3" t="s">
        <v>359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9</v>
      </c>
      <c r="O146" s="4" t="s">
        <v>19</v>
      </c>
    </row>
    <row r="147" spans="1:15" ht="14.25" customHeight="1" x14ac:dyDescent="0.25">
      <c r="A147" s="9">
        <v>44873</v>
      </c>
      <c r="B147" s="4" t="s">
        <v>13</v>
      </c>
      <c r="C147" s="4" t="s">
        <v>17</v>
      </c>
      <c r="D147" s="3" t="s">
        <v>360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9</v>
      </c>
      <c r="O147" s="4" t="s">
        <v>19</v>
      </c>
    </row>
    <row r="148" spans="1:15" ht="14.25" customHeight="1" x14ac:dyDescent="0.25">
      <c r="A148" s="9">
        <v>44873</v>
      </c>
      <c r="B148" s="4" t="s">
        <v>14</v>
      </c>
      <c r="C148" s="4" t="s">
        <v>17</v>
      </c>
      <c r="D148" s="3" t="s">
        <v>361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f>27+7+12</f>
        <v>46</v>
      </c>
      <c r="O148" s="4" t="s">
        <v>19</v>
      </c>
    </row>
    <row r="149" spans="1:15" ht="14.25" customHeight="1" x14ac:dyDescent="0.25">
      <c r="A149" s="9">
        <v>44873</v>
      </c>
      <c r="B149" s="4" t="s">
        <v>14</v>
      </c>
      <c r="C149" s="4" t="s">
        <v>17</v>
      </c>
      <c r="D149" s="3" t="s">
        <v>362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6">
        <f>14+24</f>
        <v>38</v>
      </c>
      <c r="O149" s="4" t="s">
        <v>19</v>
      </c>
    </row>
    <row r="150" spans="1:15" ht="14.25" customHeight="1" x14ac:dyDescent="0.25">
      <c r="A150" s="9">
        <v>44873</v>
      </c>
      <c r="B150" s="4" t="s">
        <v>13</v>
      </c>
      <c r="C150" s="4" t="s">
        <v>17</v>
      </c>
      <c r="D150" s="3" t="s">
        <v>363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v>14</v>
      </c>
      <c r="O150" s="4" t="s">
        <v>20</v>
      </c>
    </row>
    <row r="151" spans="1:15" ht="14.25" customHeight="1" x14ac:dyDescent="0.25">
      <c r="A151" s="9">
        <v>44873</v>
      </c>
      <c r="B151" s="4" t="s">
        <v>14</v>
      </c>
      <c r="C151" s="4" t="s">
        <v>17</v>
      </c>
      <c r="D151" s="3" t="s">
        <v>364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v>14</v>
      </c>
      <c r="O151" s="4" t="s">
        <v>20</v>
      </c>
    </row>
    <row r="152" spans="1:15" ht="14.25" customHeight="1" x14ac:dyDescent="0.25">
      <c r="A152" s="9">
        <v>44873</v>
      </c>
      <c r="B152" s="4" t="s">
        <v>14</v>
      </c>
      <c r="C152" s="4" t="s">
        <v>17</v>
      </c>
      <c r="D152" s="3" t="s">
        <v>365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v>14</v>
      </c>
      <c r="O152" s="4" t="s">
        <v>20</v>
      </c>
    </row>
    <row r="153" spans="1:15" ht="14.25" customHeight="1" x14ac:dyDescent="0.25">
      <c r="A153" s="9">
        <v>44873</v>
      </c>
      <c r="B153" s="4" t="s">
        <v>14</v>
      </c>
      <c r="C153" s="4" t="s">
        <v>17</v>
      </c>
      <c r="D153" s="3" t="s">
        <v>366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f>27+7+12</f>
        <v>46</v>
      </c>
      <c r="O153" s="4" t="s">
        <v>20</v>
      </c>
    </row>
    <row r="154" spans="1:15" ht="14.25" customHeight="1" x14ac:dyDescent="0.25">
      <c r="A154" s="9">
        <v>44873</v>
      </c>
      <c r="B154" s="4" t="s">
        <v>14</v>
      </c>
      <c r="C154" s="4" t="s">
        <v>17</v>
      </c>
      <c r="D154" s="3" t="s">
        <v>367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6">
        <f>24+2</f>
        <v>26</v>
      </c>
      <c r="O154" s="4" t="s">
        <v>20</v>
      </c>
    </row>
    <row r="155" spans="1:15" ht="14.25" customHeight="1" x14ac:dyDescent="0.25">
      <c r="A155" s="9">
        <v>44873</v>
      </c>
      <c r="B155" s="4" t="s">
        <v>13</v>
      </c>
      <c r="C155" s="4" t="s">
        <v>17</v>
      </c>
      <c r="D155" s="3" t="s">
        <v>368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9</v>
      </c>
      <c r="O155" s="4" t="s">
        <v>19</v>
      </c>
    </row>
    <row r="156" spans="1:15" ht="14.25" customHeight="1" x14ac:dyDescent="0.25">
      <c r="A156" s="9">
        <v>44873</v>
      </c>
      <c r="B156" s="4" t="s">
        <v>13</v>
      </c>
      <c r="C156" s="4" t="s">
        <v>17</v>
      </c>
      <c r="D156" s="3" t="s">
        <v>369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>
        <v>24</v>
      </c>
      <c r="O156" s="4" t="s">
        <v>20</v>
      </c>
    </row>
    <row r="157" spans="1:15" ht="14.25" customHeight="1" x14ac:dyDescent="0.25">
      <c r="A157" s="9">
        <v>44873</v>
      </c>
      <c r="B157" s="4" t="s">
        <v>14</v>
      </c>
      <c r="C157" s="4" t="s">
        <v>17</v>
      </c>
      <c r="D157" s="3" t="s">
        <v>370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>
        <f>27+7+7</f>
        <v>41</v>
      </c>
      <c r="O157" s="4" t="s">
        <v>20</v>
      </c>
    </row>
    <row r="158" spans="1:15" ht="14.25" customHeight="1" x14ac:dyDescent="0.25">
      <c r="A158" s="9">
        <v>44873</v>
      </c>
      <c r="B158" s="4" t="s">
        <v>14</v>
      </c>
      <c r="C158" s="4" t="s">
        <v>17</v>
      </c>
      <c r="D158" s="3" t="s">
        <v>371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v>24</v>
      </c>
      <c r="O158" s="4" t="s">
        <v>20</v>
      </c>
    </row>
    <row r="159" spans="1:15" ht="14.25" customHeight="1" x14ac:dyDescent="0.25">
      <c r="A159" s="9">
        <v>44873</v>
      </c>
      <c r="B159" s="4" t="s">
        <v>13</v>
      </c>
      <c r="C159" s="4" t="s">
        <v>17</v>
      </c>
      <c r="D159" s="3" t="s">
        <v>372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v>14</v>
      </c>
      <c r="O159" s="4" t="s">
        <v>20</v>
      </c>
    </row>
    <row r="160" spans="1:15" ht="14.25" customHeight="1" x14ac:dyDescent="0.25">
      <c r="A160" s="9">
        <v>44873</v>
      </c>
      <c r="B160" s="4" t="s">
        <v>14</v>
      </c>
      <c r="C160" s="4" t="s">
        <v>17</v>
      </c>
      <c r="D160" s="3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f>27+7+2</f>
        <v>36</v>
      </c>
      <c r="O160" s="4" t="s">
        <v>20</v>
      </c>
    </row>
    <row r="161" spans="1:15" ht="14.25" customHeight="1" x14ac:dyDescent="0.25">
      <c r="A161" s="9">
        <v>44873</v>
      </c>
      <c r="B161" s="4" t="s">
        <v>14</v>
      </c>
      <c r="C161" s="4" t="s">
        <v>17</v>
      </c>
      <c r="D161" s="3" t="s">
        <v>374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f>7+52</f>
        <v>59</v>
      </c>
      <c r="O161" s="4" t="s">
        <v>20</v>
      </c>
    </row>
    <row r="162" spans="1:15" ht="14.25" customHeight="1" x14ac:dyDescent="0.25">
      <c r="A162" s="9">
        <v>44873</v>
      </c>
      <c r="B162" s="4" t="s">
        <v>14</v>
      </c>
      <c r="C162" s="4" t="s">
        <v>17</v>
      </c>
      <c r="D162" s="3" t="s">
        <v>375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6">
        <f>27+7+27</f>
        <v>61</v>
      </c>
      <c r="O162" s="4" t="s">
        <v>20</v>
      </c>
    </row>
    <row r="163" spans="1:15" ht="14.25" customHeight="1" x14ac:dyDescent="0.25">
      <c r="A163" s="9">
        <v>44873</v>
      </c>
      <c r="B163" s="4" t="s">
        <v>14</v>
      </c>
      <c r="C163" s="4" t="s">
        <v>17</v>
      </c>
      <c r="D163" s="3" t="s">
        <v>376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6">
        <f>27+12+7+5</f>
        <v>51</v>
      </c>
      <c r="O163" s="4" t="s">
        <v>20</v>
      </c>
    </row>
    <row r="164" spans="1:15" ht="14.25" customHeight="1" x14ac:dyDescent="0.25">
      <c r="A164" s="9">
        <v>44873</v>
      </c>
      <c r="B164" s="4" t="s">
        <v>14</v>
      </c>
      <c r="C164" s="4" t="s">
        <v>17</v>
      </c>
      <c r="D164" s="3" t="s">
        <v>377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6">
        <v>14</v>
      </c>
      <c r="O164" s="4" t="s">
        <v>20</v>
      </c>
    </row>
    <row r="165" spans="1:15" ht="14.25" customHeight="1" x14ac:dyDescent="0.25">
      <c r="A165" s="9">
        <v>44873</v>
      </c>
      <c r="B165" s="4" t="s">
        <v>14</v>
      </c>
      <c r="C165" s="4" t="s">
        <v>17</v>
      </c>
      <c r="D165" s="3" t="s">
        <v>378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6">
        <f>27+7+2</f>
        <v>36</v>
      </c>
      <c r="O165" s="4" t="s">
        <v>20</v>
      </c>
    </row>
    <row r="166" spans="1:15" ht="14.25" customHeight="1" x14ac:dyDescent="0.25">
      <c r="A166" s="9">
        <v>44873</v>
      </c>
      <c r="B166" s="4" t="s">
        <v>14</v>
      </c>
      <c r="C166" s="4" t="s">
        <v>17</v>
      </c>
      <c r="D166" s="3" t="s">
        <v>379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6">
        <f>7+12+27</f>
        <v>46</v>
      </c>
      <c r="O166" s="4" t="s">
        <v>20</v>
      </c>
    </row>
    <row r="167" spans="1:15" ht="14.25" customHeight="1" x14ac:dyDescent="0.25">
      <c r="A167" s="9">
        <v>44873</v>
      </c>
      <c r="B167" s="4" t="s">
        <v>14</v>
      </c>
      <c r="C167" s="4" t="s">
        <v>17</v>
      </c>
      <c r="D167" s="3" t="s">
        <v>380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6">
        <v>14</v>
      </c>
      <c r="O167" s="4" t="s">
        <v>20</v>
      </c>
    </row>
    <row r="168" spans="1:15" ht="14.25" customHeight="1" x14ac:dyDescent="0.25">
      <c r="A168" s="9">
        <v>44873</v>
      </c>
      <c r="B168" s="4" t="s">
        <v>15</v>
      </c>
      <c r="C168" s="4" t="s">
        <v>17</v>
      </c>
      <c r="D168" s="3" t="s">
        <v>381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6">
        <f>17+7+10</f>
        <v>34</v>
      </c>
      <c r="O168" s="4" t="s">
        <v>20</v>
      </c>
    </row>
    <row r="169" spans="1:15" ht="14.25" customHeight="1" x14ac:dyDescent="0.25">
      <c r="A169" s="9">
        <v>44873</v>
      </c>
      <c r="B169" s="4" t="s">
        <v>13</v>
      </c>
      <c r="C169" s="4" t="s">
        <v>17</v>
      </c>
      <c r="D169" s="3" t="s">
        <v>382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6">
        <v>9</v>
      </c>
      <c r="O169" s="4" t="s">
        <v>20</v>
      </c>
    </row>
    <row r="170" spans="1:15" ht="14.25" customHeight="1" x14ac:dyDescent="0.25">
      <c r="A170" s="9">
        <v>44873</v>
      </c>
      <c r="B170" s="4" t="s">
        <v>13</v>
      </c>
      <c r="C170" s="4" t="s">
        <v>17</v>
      </c>
      <c r="D170" s="3" t="s">
        <v>383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6">
        <v>14</v>
      </c>
      <c r="O170" s="4" t="s">
        <v>20</v>
      </c>
    </row>
    <row r="171" spans="1:15" ht="14.25" customHeight="1" x14ac:dyDescent="0.25">
      <c r="A171" s="9">
        <v>44873</v>
      </c>
      <c r="B171" s="4" t="s">
        <v>14</v>
      </c>
      <c r="C171" s="4" t="s">
        <v>17</v>
      </c>
      <c r="D171" s="3" t="s">
        <v>384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6">
        <v>24</v>
      </c>
      <c r="O171" s="4" t="s">
        <v>20</v>
      </c>
    </row>
    <row r="172" spans="1:15" ht="14.25" customHeight="1" x14ac:dyDescent="0.25">
      <c r="A172" s="9">
        <v>44873</v>
      </c>
      <c r="B172" s="4" t="s">
        <v>14</v>
      </c>
      <c r="C172" s="4" t="s">
        <v>17</v>
      </c>
      <c r="D172" s="3" t="s">
        <v>385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6">
        <v>19</v>
      </c>
      <c r="O172" s="4" t="s">
        <v>20</v>
      </c>
    </row>
    <row r="173" spans="1:15" ht="14.25" customHeight="1" x14ac:dyDescent="0.25">
      <c r="A173" s="9">
        <v>44873</v>
      </c>
      <c r="B173" s="4" t="s">
        <v>14</v>
      </c>
      <c r="C173" s="4" t="s">
        <v>17</v>
      </c>
      <c r="D173" s="3" t="s">
        <v>386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6">
        <f>27+7+7</f>
        <v>41</v>
      </c>
      <c r="O173" s="4" t="s">
        <v>20</v>
      </c>
    </row>
    <row r="174" spans="1:15" ht="14.25" customHeight="1" x14ac:dyDescent="0.25">
      <c r="A174" s="9">
        <v>44873</v>
      </c>
      <c r="B174" s="4" t="s">
        <v>13</v>
      </c>
      <c r="C174" s="4" t="s">
        <v>17</v>
      </c>
      <c r="D174" s="3" t="s">
        <v>387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6">
        <v>9</v>
      </c>
      <c r="O174" s="4" t="s">
        <v>20</v>
      </c>
    </row>
    <row r="175" spans="1:15" ht="14.25" customHeight="1" x14ac:dyDescent="0.25">
      <c r="A175" s="9">
        <v>44873</v>
      </c>
      <c r="B175" s="4" t="s">
        <v>14</v>
      </c>
      <c r="C175" s="4" t="s">
        <v>17</v>
      </c>
      <c r="D175" s="3" t="s">
        <v>388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6">
        <v>14</v>
      </c>
      <c r="O175" s="4" t="s">
        <v>20</v>
      </c>
    </row>
    <row r="176" spans="1:15" ht="14.25" customHeight="1" x14ac:dyDescent="0.25">
      <c r="A176" s="9">
        <v>44873</v>
      </c>
      <c r="B176" s="4" t="s">
        <v>14</v>
      </c>
      <c r="C176" s="4" t="s">
        <v>17</v>
      </c>
      <c r="D176" s="3" t="s">
        <v>389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6">
        <v>24</v>
      </c>
      <c r="O176" s="4" t="s">
        <v>20</v>
      </c>
    </row>
    <row r="177" spans="1:15" ht="14.25" customHeight="1" x14ac:dyDescent="0.25">
      <c r="A177" s="9">
        <v>44873</v>
      </c>
      <c r="B177" s="4" t="s">
        <v>14</v>
      </c>
      <c r="C177" s="4" t="s">
        <v>17</v>
      </c>
      <c r="D177" s="3" t="s">
        <v>390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6">
        <f>27+7+7</f>
        <v>41</v>
      </c>
      <c r="O177" s="4" t="s">
        <v>20</v>
      </c>
    </row>
    <row r="178" spans="1:15" ht="14.25" customHeight="1" x14ac:dyDescent="0.25">
      <c r="A178" s="9">
        <v>44873</v>
      </c>
      <c r="B178" s="4" t="s">
        <v>13</v>
      </c>
      <c r="C178" s="4" t="s">
        <v>17</v>
      </c>
      <c r="D178" s="3" t="s">
        <v>391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6">
        <v>9</v>
      </c>
      <c r="O178" s="4" t="s">
        <v>19</v>
      </c>
    </row>
    <row r="179" spans="1:15" ht="14.25" customHeight="1" x14ac:dyDescent="0.25">
      <c r="A179" s="9">
        <v>44873</v>
      </c>
      <c r="B179" s="4" t="s">
        <v>14</v>
      </c>
      <c r="C179" s="4" t="s">
        <v>17</v>
      </c>
      <c r="D179" s="3" t="s">
        <v>392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6">
        <f>14+27+24</f>
        <v>65</v>
      </c>
      <c r="O179" s="4" t="s">
        <v>19</v>
      </c>
    </row>
    <row r="180" spans="1:15" ht="14.25" customHeight="1" x14ac:dyDescent="0.25">
      <c r="A180" s="9">
        <v>44873</v>
      </c>
      <c r="B180" s="4" t="s">
        <v>14</v>
      </c>
      <c r="C180" s="4" t="s">
        <v>17</v>
      </c>
      <c r="D180" s="3" t="s">
        <v>393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6">
        <v>9</v>
      </c>
      <c r="O180" s="4" t="s">
        <v>20</v>
      </c>
    </row>
    <row r="181" spans="1:15" ht="14.25" customHeight="1" x14ac:dyDescent="0.25">
      <c r="A181" s="9">
        <v>44873</v>
      </c>
      <c r="B181" s="4" t="s">
        <v>13</v>
      </c>
      <c r="C181" s="4" t="s">
        <v>17</v>
      </c>
      <c r="D181" s="3" t="s">
        <v>394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6">
        <v>9.5</v>
      </c>
      <c r="O181" s="4" t="s">
        <v>20</v>
      </c>
    </row>
    <row r="182" spans="1:15" ht="14.25" customHeight="1" x14ac:dyDescent="0.25">
      <c r="A182" s="9">
        <v>44873</v>
      </c>
      <c r="B182" s="4" t="s">
        <v>14</v>
      </c>
      <c r="C182" s="4" t="s">
        <v>17</v>
      </c>
      <c r="D182" s="3" t="s">
        <v>395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6">
        <f>27+7</f>
        <v>34</v>
      </c>
      <c r="O182" s="4" t="s">
        <v>20</v>
      </c>
    </row>
    <row r="183" spans="1:15" ht="14.25" customHeight="1" x14ac:dyDescent="0.25">
      <c r="A183" s="9">
        <v>44873</v>
      </c>
      <c r="B183" s="4" t="s">
        <v>14</v>
      </c>
      <c r="C183" s="4" t="s">
        <v>17</v>
      </c>
      <c r="D183" s="3" t="s">
        <v>396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6">
        <v>24</v>
      </c>
      <c r="O183" s="4" t="s">
        <v>19</v>
      </c>
    </row>
    <row r="184" spans="1:15" ht="14.25" customHeight="1" x14ac:dyDescent="0.25">
      <c r="A184" s="9">
        <v>44873</v>
      </c>
      <c r="B184" s="4" t="s">
        <v>14</v>
      </c>
      <c r="C184" s="4" t="s">
        <v>17</v>
      </c>
      <c r="D184" s="3" t="s">
        <v>397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">
        <f>24+2+12+7</f>
        <v>45</v>
      </c>
      <c r="O184" s="4" t="s">
        <v>19</v>
      </c>
    </row>
    <row r="185" spans="1:15" ht="14.25" customHeight="1" x14ac:dyDescent="0.25">
      <c r="A185" s="9">
        <v>44873</v>
      </c>
      <c r="B185" s="4" t="s">
        <v>15</v>
      </c>
      <c r="C185" s="4" t="s">
        <v>17</v>
      </c>
      <c r="D185" s="3" t="s">
        <v>398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6">
        <v>14</v>
      </c>
      <c r="O185" s="4" t="s">
        <v>19</v>
      </c>
    </row>
    <row r="186" spans="1:15" ht="14.25" customHeight="1" x14ac:dyDescent="0.25">
      <c r="A186" s="9">
        <v>44873</v>
      </c>
      <c r="B186" s="4" t="s">
        <v>14</v>
      </c>
      <c r="C186" s="4" t="s">
        <v>17</v>
      </c>
      <c r="D186" s="3" t="s">
        <v>399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6">
        <v>14</v>
      </c>
      <c r="O186" s="4" t="s">
        <v>19</v>
      </c>
    </row>
    <row r="187" spans="1:15" ht="14.25" customHeight="1" x14ac:dyDescent="0.25">
      <c r="A187" s="9">
        <v>44873</v>
      </c>
      <c r="B187" s="4" t="s">
        <v>14</v>
      </c>
      <c r="C187" s="4" t="s">
        <v>17</v>
      </c>
      <c r="D187" s="3" t="s">
        <v>400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">
        <v>14</v>
      </c>
      <c r="O187" s="4" t="s">
        <v>19</v>
      </c>
    </row>
    <row r="188" spans="1:15" ht="14.25" customHeight="1" x14ac:dyDescent="0.25">
      <c r="A188" s="9">
        <v>44873</v>
      </c>
      <c r="B188" s="4" t="s">
        <v>13</v>
      </c>
      <c r="C188" s="4" t="s">
        <v>17</v>
      </c>
      <c r="D188" s="3" t="s">
        <v>401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6">
        <v>14</v>
      </c>
      <c r="O188" s="4" t="s">
        <v>19</v>
      </c>
    </row>
    <row r="189" spans="1:15" ht="14.25" customHeight="1" x14ac:dyDescent="0.25">
      <c r="A189" s="9">
        <v>44873</v>
      </c>
      <c r="B189" s="4" t="s">
        <v>13</v>
      </c>
      <c r="C189" s="4" t="s">
        <v>17</v>
      </c>
      <c r="D189" s="3" t="s">
        <v>402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>
        <v>14</v>
      </c>
      <c r="O189" s="4" t="s">
        <v>19</v>
      </c>
    </row>
    <row r="190" spans="1:15" ht="14.25" customHeight="1" x14ac:dyDescent="0.25">
      <c r="A190" s="9">
        <v>44873</v>
      </c>
      <c r="B190" s="4" t="s">
        <v>13</v>
      </c>
      <c r="C190" s="4" t="s">
        <v>17</v>
      </c>
      <c r="D190" s="3" t="s">
        <v>403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f>24+9.5</f>
        <v>33.5</v>
      </c>
      <c r="O190" s="4" t="s">
        <v>19</v>
      </c>
    </row>
    <row r="191" spans="1:15" ht="14.25" customHeight="1" x14ac:dyDescent="0.25">
      <c r="A191" s="9">
        <v>44873</v>
      </c>
      <c r="B191" s="4" t="s">
        <v>13</v>
      </c>
      <c r="C191" s="4" t="s">
        <v>17</v>
      </c>
      <c r="D191" s="3" t="s">
        <v>404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6">
        <f>7+27+2</f>
        <v>36</v>
      </c>
      <c r="O191" s="4" t="s">
        <v>19</v>
      </c>
    </row>
    <row r="192" spans="1:15" ht="14.25" customHeight="1" x14ac:dyDescent="0.25">
      <c r="A192" s="9">
        <v>44873</v>
      </c>
      <c r="B192" s="4" t="s">
        <v>14</v>
      </c>
      <c r="C192" s="4" t="s">
        <v>17</v>
      </c>
      <c r="D192" s="3" t="s">
        <v>405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6">
        <f>27+7+7</f>
        <v>41</v>
      </c>
      <c r="O192" s="4" t="s">
        <v>19</v>
      </c>
    </row>
    <row r="193" spans="1:15" ht="14.25" customHeight="1" x14ac:dyDescent="0.25">
      <c r="A193" s="9">
        <v>44873</v>
      </c>
      <c r="B193" s="4" t="s">
        <v>14</v>
      </c>
      <c r="C193" s="4" t="s">
        <v>17</v>
      </c>
      <c r="D193" s="3" t="s">
        <v>406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6">
        <f>7+17</f>
        <v>24</v>
      </c>
      <c r="O193" s="4" t="s">
        <v>19</v>
      </c>
    </row>
    <row r="194" spans="1:15" ht="14.25" customHeight="1" x14ac:dyDescent="0.25">
      <c r="A194" s="9">
        <v>44874</v>
      </c>
      <c r="B194" s="4" t="s">
        <v>14</v>
      </c>
      <c r="C194" s="4" t="s">
        <v>17</v>
      </c>
      <c r="D194" s="3" t="s">
        <v>282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6">
        <v>14</v>
      </c>
      <c r="O194" s="4" t="s">
        <v>20</v>
      </c>
    </row>
    <row r="195" spans="1:15" ht="14.25" customHeight="1" x14ac:dyDescent="0.25">
      <c r="A195" s="9">
        <v>44874</v>
      </c>
      <c r="B195" s="4" t="s">
        <v>13</v>
      </c>
      <c r="C195" s="4" t="s">
        <v>17</v>
      </c>
      <c r="D195" s="3" t="s">
        <v>283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6">
        <v>9</v>
      </c>
      <c r="O195" s="4" t="s">
        <v>20</v>
      </c>
    </row>
    <row r="196" spans="1:15" ht="14.25" customHeight="1" x14ac:dyDescent="0.25">
      <c r="A196" s="9">
        <v>44874</v>
      </c>
      <c r="B196" s="4" t="s">
        <v>13</v>
      </c>
      <c r="C196" s="4" t="s">
        <v>17</v>
      </c>
      <c r="D196" s="3" t="s">
        <v>284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6">
        <v>9</v>
      </c>
      <c r="O196" s="4" t="s">
        <v>20</v>
      </c>
    </row>
    <row r="197" spans="1:15" ht="14.25" customHeight="1" x14ac:dyDescent="0.25">
      <c r="A197" s="9">
        <v>44874</v>
      </c>
      <c r="B197" s="4" t="s">
        <v>14</v>
      </c>
      <c r="C197" s="4" t="s">
        <v>17</v>
      </c>
      <c r="D197" s="3" t="s">
        <v>285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6">
        <f>27+7+7</f>
        <v>41</v>
      </c>
      <c r="O197" s="4" t="s">
        <v>20</v>
      </c>
    </row>
    <row r="198" spans="1:15" ht="14.25" customHeight="1" x14ac:dyDescent="0.25">
      <c r="A198" s="9">
        <v>44874</v>
      </c>
      <c r="B198" s="4" t="s">
        <v>14</v>
      </c>
      <c r="C198" s="4" t="s">
        <v>17</v>
      </c>
      <c r="D198" s="3" t="s">
        <v>286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6">
        <v>14</v>
      </c>
      <c r="O198" s="4" t="s">
        <v>20</v>
      </c>
    </row>
    <row r="199" spans="1:15" ht="14.25" customHeight="1" x14ac:dyDescent="0.25">
      <c r="A199" s="9">
        <v>44874</v>
      </c>
      <c r="B199" s="4" t="s">
        <v>13</v>
      </c>
      <c r="C199" s="4" t="s">
        <v>17</v>
      </c>
      <c r="D199" s="3" t="s">
        <v>287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6">
        <v>9</v>
      </c>
      <c r="O199" s="4" t="s">
        <v>20</v>
      </c>
    </row>
    <row r="200" spans="1:15" ht="14.25" customHeight="1" x14ac:dyDescent="0.25">
      <c r="A200" s="9">
        <v>44874</v>
      </c>
      <c r="B200" s="4" t="s">
        <v>13</v>
      </c>
      <c r="C200" s="4" t="s">
        <v>17</v>
      </c>
      <c r="D200" s="3" t="s">
        <v>288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6">
        <f>9+27</f>
        <v>36</v>
      </c>
      <c r="O200" s="4" t="s">
        <v>20</v>
      </c>
    </row>
    <row r="201" spans="1:15" ht="14.25" customHeight="1" x14ac:dyDescent="0.25">
      <c r="A201" s="9">
        <v>44874</v>
      </c>
      <c r="B201" s="4" t="s">
        <v>13</v>
      </c>
      <c r="C201" s="4" t="s">
        <v>17</v>
      </c>
      <c r="D201" s="3" t="s">
        <v>289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6">
        <v>9</v>
      </c>
      <c r="O201" s="4" t="s">
        <v>20</v>
      </c>
    </row>
    <row r="202" spans="1:15" ht="14.25" customHeight="1" x14ac:dyDescent="0.25">
      <c r="A202" s="9">
        <v>44874</v>
      </c>
      <c r="B202" s="4" t="s">
        <v>14</v>
      </c>
      <c r="C202" s="4" t="s">
        <v>17</v>
      </c>
      <c r="D202" s="3" t="s">
        <v>290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6">
        <v>14</v>
      </c>
      <c r="O202" s="4" t="s">
        <v>20</v>
      </c>
    </row>
    <row r="203" spans="1:15" ht="14.25" customHeight="1" x14ac:dyDescent="0.25">
      <c r="A203" s="9">
        <v>44874</v>
      </c>
      <c r="B203" s="4" t="s">
        <v>14</v>
      </c>
      <c r="C203" s="4" t="s">
        <v>17</v>
      </c>
      <c r="D203" s="3" t="s">
        <v>291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6">
        <f>27+7+7+2</f>
        <v>43</v>
      </c>
      <c r="O203" s="4" t="s">
        <v>20</v>
      </c>
    </row>
    <row r="204" spans="1:15" ht="14.25" customHeight="1" x14ac:dyDescent="0.25">
      <c r="A204" s="9">
        <v>44874</v>
      </c>
      <c r="B204" s="4" t="s">
        <v>14</v>
      </c>
      <c r="C204" s="4" t="s">
        <v>17</v>
      </c>
      <c r="D204" s="3" t="s">
        <v>292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6">
        <v>14</v>
      </c>
      <c r="O204" s="4" t="s">
        <v>20</v>
      </c>
    </row>
    <row r="205" spans="1:15" ht="14.25" customHeight="1" x14ac:dyDescent="0.25">
      <c r="A205" s="9">
        <v>44874</v>
      </c>
      <c r="B205" s="4" t="s">
        <v>14</v>
      </c>
      <c r="C205" s="4" t="s">
        <v>17</v>
      </c>
      <c r="D205" s="3" t="s">
        <v>293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6">
        <f>14+27+27+27</f>
        <v>95</v>
      </c>
      <c r="O205" s="4" t="s">
        <v>20</v>
      </c>
    </row>
    <row r="206" spans="1:15" ht="14.25" customHeight="1" x14ac:dyDescent="0.25">
      <c r="A206" s="9">
        <v>44874</v>
      </c>
      <c r="B206" s="4" t="s">
        <v>13</v>
      </c>
      <c r="C206" s="4" t="s">
        <v>17</v>
      </c>
      <c r="D206" s="3" t="s">
        <v>294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6">
        <f>9+24+27</f>
        <v>60</v>
      </c>
      <c r="O206" s="4" t="s">
        <v>20</v>
      </c>
    </row>
    <row r="207" spans="1:15" ht="14.25" customHeight="1" x14ac:dyDescent="0.25">
      <c r="A207" s="9">
        <v>44874</v>
      </c>
      <c r="B207" s="4" t="s">
        <v>14</v>
      </c>
      <c r="C207" s="4" t="s">
        <v>17</v>
      </c>
      <c r="D207" s="3" t="s">
        <v>295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6">
        <v>24</v>
      </c>
      <c r="O207" s="4" t="s">
        <v>20</v>
      </c>
    </row>
    <row r="208" spans="1:15" ht="14.25" customHeight="1" x14ac:dyDescent="0.25">
      <c r="A208" s="9">
        <v>44874</v>
      </c>
      <c r="B208" s="4" t="s">
        <v>14</v>
      </c>
      <c r="C208" s="4" t="s">
        <v>17</v>
      </c>
      <c r="D208" s="3" t="s">
        <v>296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6">
        <v>19</v>
      </c>
      <c r="O208" s="4" t="s">
        <v>19</v>
      </c>
    </row>
    <row r="209" spans="1:15" ht="14.25" customHeight="1" x14ac:dyDescent="0.25">
      <c r="A209" s="9">
        <v>44874</v>
      </c>
      <c r="B209" s="4" t="s">
        <v>14</v>
      </c>
      <c r="C209" s="4" t="s">
        <v>17</v>
      </c>
      <c r="D209" s="3" t="s">
        <v>297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">
        <v>14</v>
      </c>
      <c r="O209" s="4" t="s">
        <v>19</v>
      </c>
    </row>
    <row r="210" spans="1:15" ht="14.25" customHeight="1" x14ac:dyDescent="0.25">
      <c r="A210" s="9">
        <v>44874</v>
      </c>
      <c r="B210" s="4" t="s">
        <v>14</v>
      </c>
      <c r="C210" s="4" t="s">
        <v>17</v>
      </c>
      <c r="D210" s="3" t="s">
        <v>298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6">
        <v>14</v>
      </c>
      <c r="O210" s="4" t="s">
        <v>19</v>
      </c>
    </row>
    <row r="211" spans="1:15" ht="14.25" customHeight="1" x14ac:dyDescent="0.25">
      <c r="A211" s="9">
        <v>44874</v>
      </c>
      <c r="B211" s="4" t="s">
        <v>15</v>
      </c>
      <c r="C211" s="4" t="s">
        <v>17</v>
      </c>
      <c r="D211" s="3" t="s">
        <v>299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6">
        <f>14+5</f>
        <v>19</v>
      </c>
      <c r="O211" s="4" t="s">
        <v>19</v>
      </c>
    </row>
    <row r="212" spans="1:15" ht="14.25" customHeight="1" x14ac:dyDescent="0.25">
      <c r="A212" s="9">
        <v>44874</v>
      </c>
      <c r="B212" s="4" t="s">
        <v>15</v>
      </c>
      <c r="C212" s="4" t="s">
        <v>17</v>
      </c>
      <c r="D212" s="3" t="s">
        <v>300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6">
        <f>7+17</f>
        <v>24</v>
      </c>
      <c r="O212" s="4" t="s">
        <v>19</v>
      </c>
    </row>
    <row r="213" spans="1:15" ht="14.25" customHeight="1" x14ac:dyDescent="0.25">
      <c r="A213" s="9">
        <v>44874</v>
      </c>
      <c r="B213" s="4" t="s">
        <v>15</v>
      </c>
      <c r="C213" s="4" t="s">
        <v>17</v>
      </c>
      <c r="D213" s="3" t="s">
        <v>301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6">
        <f>27+24+7+7</f>
        <v>65</v>
      </c>
      <c r="O213" s="4" t="s">
        <v>19</v>
      </c>
    </row>
    <row r="214" spans="1:15" ht="14.25" customHeight="1" x14ac:dyDescent="0.25">
      <c r="A214" s="9">
        <v>44874</v>
      </c>
      <c r="B214" s="4" t="s">
        <v>13</v>
      </c>
      <c r="C214" s="4" t="s">
        <v>17</v>
      </c>
      <c r="D214" s="3" t="s">
        <v>302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6">
        <v>14</v>
      </c>
      <c r="O214" s="4" t="s">
        <v>19</v>
      </c>
    </row>
    <row r="215" spans="1:15" ht="14.25" customHeight="1" x14ac:dyDescent="0.25">
      <c r="A215" s="9">
        <v>44874</v>
      </c>
      <c r="B215" s="4" t="s">
        <v>14</v>
      </c>
      <c r="C215" s="4" t="s">
        <v>17</v>
      </c>
      <c r="D215" s="3" t="s">
        <v>303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6">
        <v>9</v>
      </c>
      <c r="O215" s="4" t="s">
        <v>19</v>
      </c>
    </row>
    <row r="216" spans="1:15" ht="14.25" customHeight="1" x14ac:dyDescent="0.25">
      <c r="A216" s="9">
        <v>44874</v>
      </c>
      <c r="B216" s="4" t="s">
        <v>14</v>
      </c>
      <c r="C216" s="4" t="s">
        <v>17</v>
      </c>
      <c r="D216" s="3" t="s">
        <v>304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6">
        <v>14</v>
      </c>
      <c r="O216" s="4" t="s">
        <v>19</v>
      </c>
    </row>
    <row r="217" spans="1:15" ht="14.25" customHeight="1" x14ac:dyDescent="0.25">
      <c r="A217" s="9">
        <v>44874</v>
      </c>
      <c r="B217" s="4" t="s">
        <v>13</v>
      </c>
      <c r="C217" s="4" t="s">
        <v>17</v>
      </c>
      <c r="D217" s="3" t="s">
        <v>305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6">
        <v>14</v>
      </c>
      <c r="O217" s="4" t="s">
        <v>19</v>
      </c>
    </row>
    <row r="218" spans="1:15" ht="14.25" customHeight="1" x14ac:dyDescent="0.25">
      <c r="A218" s="9">
        <v>44874</v>
      </c>
      <c r="B218" s="4" t="s">
        <v>14</v>
      </c>
      <c r="C218" s="4" t="s">
        <v>17</v>
      </c>
      <c r="D218" s="3" t="s">
        <v>306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6">
        <v>14</v>
      </c>
      <c r="O218" s="4" t="s">
        <v>19</v>
      </c>
    </row>
    <row r="219" spans="1:15" ht="14.25" customHeight="1" x14ac:dyDescent="0.25">
      <c r="A219" s="9">
        <v>44874</v>
      </c>
      <c r="B219" s="4" t="s">
        <v>14</v>
      </c>
      <c r="C219" s="4" t="s">
        <v>17</v>
      </c>
      <c r="D219" s="3" t="s">
        <v>307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6">
        <v>19</v>
      </c>
      <c r="O219" s="4" t="s">
        <v>19</v>
      </c>
    </row>
    <row r="220" spans="1:15" ht="14.25" customHeight="1" x14ac:dyDescent="0.25">
      <c r="A220" s="9">
        <v>44874</v>
      </c>
      <c r="B220" s="4" t="s">
        <v>13</v>
      </c>
      <c r="C220" s="4" t="s">
        <v>17</v>
      </c>
      <c r="D220" s="3" t="s">
        <v>308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6">
        <v>9</v>
      </c>
      <c r="O220" s="4" t="s">
        <v>19</v>
      </c>
    </row>
    <row r="221" spans="1:15" ht="14.25" customHeight="1" x14ac:dyDescent="0.25">
      <c r="A221" s="9">
        <v>44874</v>
      </c>
      <c r="B221" s="4" t="s">
        <v>13</v>
      </c>
      <c r="C221" s="4" t="s">
        <v>17</v>
      </c>
      <c r="D221" s="3" t="s">
        <v>309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6">
        <v>9</v>
      </c>
      <c r="O221" s="4" t="s">
        <v>19</v>
      </c>
    </row>
    <row r="222" spans="1:15" ht="14.25" customHeight="1" x14ac:dyDescent="0.25">
      <c r="A222" s="9">
        <v>44874</v>
      </c>
      <c r="B222" s="4" t="s">
        <v>13</v>
      </c>
      <c r="C222" s="4" t="s">
        <v>17</v>
      </c>
      <c r="D222" s="3" t="s">
        <v>310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6">
        <v>9</v>
      </c>
      <c r="O222" s="4" t="s">
        <v>19</v>
      </c>
    </row>
    <row r="223" spans="1:15" ht="14.25" customHeight="1" x14ac:dyDescent="0.25">
      <c r="A223" s="9">
        <v>44874</v>
      </c>
      <c r="B223" s="4" t="s">
        <v>14</v>
      </c>
      <c r="C223" s="4" t="s">
        <v>17</v>
      </c>
      <c r="D223" s="3" t="s">
        <v>311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6">
        <v>14</v>
      </c>
      <c r="O223" s="4" t="s">
        <v>19</v>
      </c>
    </row>
    <row r="224" spans="1:15" ht="14.25" customHeight="1" x14ac:dyDescent="0.25">
      <c r="A224" s="9">
        <v>44874</v>
      </c>
      <c r="B224" s="4" t="s">
        <v>13</v>
      </c>
      <c r="C224" s="4" t="s">
        <v>17</v>
      </c>
      <c r="D224" s="3" t="s">
        <v>312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6">
        <v>9</v>
      </c>
      <c r="O224" s="4" t="s">
        <v>19</v>
      </c>
    </row>
    <row r="225" spans="1:15" ht="14.25" customHeight="1" x14ac:dyDescent="0.25">
      <c r="A225" s="9">
        <v>44874</v>
      </c>
      <c r="B225" s="4" t="s">
        <v>14</v>
      </c>
      <c r="C225" s="4" t="s">
        <v>17</v>
      </c>
      <c r="D225" s="3" t="s">
        <v>313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6">
        <f>14+27</f>
        <v>41</v>
      </c>
      <c r="O225" s="4" t="s">
        <v>19</v>
      </c>
    </row>
    <row r="226" spans="1:15" ht="14.25" customHeight="1" x14ac:dyDescent="0.25">
      <c r="A226" s="9">
        <v>44874</v>
      </c>
      <c r="B226" s="4" t="s">
        <v>14</v>
      </c>
      <c r="C226" s="4" t="s">
        <v>17</v>
      </c>
      <c r="D226" s="3" t="s">
        <v>314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6">
        <f>14+27</f>
        <v>41</v>
      </c>
      <c r="O226" s="4" t="s">
        <v>19</v>
      </c>
    </row>
    <row r="227" spans="1:15" ht="14.25" customHeight="1" x14ac:dyDescent="0.25">
      <c r="A227" s="9">
        <v>44874</v>
      </c>
      <c r="B227" s="4" t="s">
        <v>14</v>
      </c>
      <c r="C227" s="4" t="s">
        <v>17</v>
      </c>
      <c r="D227" s="3" t="s">
        <v>315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6">
        <v>14</v>
      </c>
      <c r="O227" s="4" t="s">
        <v>19</v>
      </c>
    </row>
    <row r="228" spans="1:15" ht="14.25" customHeight="1" x14ac:dyDescent="0.25">
      <c r="A228" s="9">
        <v>44874</v>
      </c>
      <c r="B228" s="4" t="s">
        <v>14</v>
      </c>
      <c r="C228" s="4" t="s">
        <v>17</v>
      </c>
      <c r="D228" s="3" t="s">
        <v>316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6">
        <v>14</v>
      </c>
      <c r="O228" s="4" t="s">
        <v>19</v>
      </c>
    </row>
    <row r="229" spans="1:15" ht="14.25" customHeight="1" x14ac:dyDescent="0.25">
      <c r="A229" s="9">
        <v>44874</v>
      </c>
      <c r="B229" s="4" t="s">
        <v>13</v>
      </c>
      <c r="C229" s="4" t="s">
        <v>17</v>
      </c>
      <c r="D229" s="3" t="s">
        <v>317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6">
        <f>27+7+2</f>
        <v>36</v>
      </c>
      <c r="O229" s="4" t="s">
        <v>19</v>
      </c>
    </row>
    <row r="230" spans="1:15" ht="14.25" customHeight="1" x14ac:dyDescent="0.25">
      <c r="A230" s="9">
        <v>44874</v>
      </c>
      <c r="B230" s="4" t="s">
        <v>13</v>
      </c>
      <c r="C230" s="4" t="s">
        <v>17</v>
      </c>
      <c r="D230" s="3" t="s">
        <v>318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6">
        <v>14</v>
      </c>
      <c r="O230" s="4" t="s">
        <v>19</v>
      </c>
    </row>
    <row r="231" spans="1:15" ht="14.25" customHeight="1" x14ac:dyDescent="0.25">
      <c r="A231" s="9">
        <v>44874</v>
      </c>
      <c r="B231" s="4" t="s">
        <v>14</v>
      </c>
      <c r="C231" s="4" t="s">
        <v>17</v>
      </c>
      <c r="D231" s="3" t="s">
        <v>319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6">
        <f>22+7+27+5</f>
        <v>61</v>
      </c>
      <c r="O231" s="4" t="s">
        <v>19</v>
      </c>
    </row>
    <row r="232" spans="1:15" ht="14.25" customHeight="1" x14ac:dyDescent="0.25">
      <c r="A232" s="9">
        <v>44874</v>
      </c>
      <c r="B232" s="4" t="s">
        <v>13</v>
      </c>
      <c r="C232" s="4" t="s">
        <v>17</v>
      </c>
      <c r="D232" s="3" t="s">
        <v>320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6">
        <v>9</v>
      </c>
      <c r="O232" s="4" t="s">
        <v>19</v>
      </c>
    </row>
    <row r="233" spans="1:15" ht="14.25" customHeight="1" x14ac:dyDescent="0.25">
      <c r="A233" s="9">
        <v>44874</v>
      </c>
      <c r="B233" s="4" t="s">
        <v>14</v>
      </c>
      <c r="C233" s="4" t="s">
        <v>17</v>
      </c>
      <c r="D233" s="3" t="s">
        <v>321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6">
        <v>24</v>
      </c>
      <c r="O233" s="4" t="s">
        <v>19</v>
      </c>
    </row>
    <row r="234" spans="1:15" ht="14.25" customHeight="1" x14ac:dyDescent="0.25">
      <c r="A234" s="9">
        <v>44874</v>
      </c>
      <c r="B234" s="4" t="s">
        <v>13</v>
      </c>
      <c r="C234" s="4" t="s">
        <v>17</v>
      </c>
      <c r="D234" s="3" t="s">
        <v>322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6">
        <f>27+2+7</f>
        <v>36</v>
      </c>
      <c r="O234" s="4" t="s">
        <v>19</v>
      </c>
    </row>
    <row r="235" spans="1:15" ht="14.25" customHeight="1" x14ac:dyDescent="0.25">
      <c r="A235" s="9">
        <v>44874</v>
      </c>
      <c r="B235" s="4" t="s">
        <v>13</v>
      </c>
      <c r="C235" s="4" t="s">
        <v>17</v>
      </c>
      <c r="D235" s="3" t="s">
        <v>323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6">
        <v>9</v>
      </c>
      <c r="O235" s="4" t="s">
        <v>19</v>
      </c>
    </row>
    <row r="236" spans="1:15" ht="14.25" customHeight="1" x14ac:dyDescent="0.25">
      <c r="A236" s="9">
        <v>44874</v>
      </c>
      <c r="B236" s="4" t="s">
        <v>13</v>
      </c>
      <c r="C236" s="4" t="s">
        <v>17</v>
      </c>
      <c r="D236" s="3" t="s">
        <v>324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6">
        <v>9</v>
      </c>
      <c r="O236" s="4" t="s">
        <v>19</v>
      </c>
    </row>
    <row r="237" spans="1:15" ht="14.25" customHeight="1" x14ac:dyDescent="0.25">
      <c r="A237" s="9">
        <v>44874</v>
      </c>
      <c r="B237" s="4" t="s">
        <v>14</v>
      </c>
      <c r="C237" s="4" t="s">
        <v>17</v>
      </c>
      <c r="D237" s="3" t="s">
        <v>325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6">
        <v>14</v>
      </c>
      <c r="O237" s="4" t="s">
        <v>19</v>
      </c>
    </row>
    <row r="238" spans="1:15" ht="14.25" customHeight="1" x14ac:dyDescent="0.25">
      <c r="A238" s="9">
        <v>44874</v>
      </c>
      <c r="B238" s="4" t="s">
        <v>14</v>
      </c>
      <c r="C238" s="4" t="s">
        <v>17</v>
      </c>
      <c r="D238" s="3" t="s">
        <v>326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6">
        <f>27+7+2</f>
        <v>36</v>
      </c>
      <c r="O238" s="4" t="s">
        <v>19</v>
      </c>
    </row>
    <row r="239" spans="1:15" ht="14.25" customHeight="1" x14ac:dyDescent="0.25">
      <c r="A239" s="9">
        <v>44874</v>
      </c>
      <c r="B239" s="4" t="s">
        <v>13</v>
      </c>
      <c r="C239" s="4" t="s">
        <v>17</v>
      </c>
      <c r="D239" s="3" t="s">
        <v>327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6">
        <v>9.5</v>
      </c>
      <c r="O239" s="4" t="s">
        <v>19</v>
      </c>
    </row>
    <row r="240" spans="1:15" ht="14.25" customHeight="1" x14ac:dyDescent="0.25">
      <c r="A240" s="9">
        <v>44874</v>
      </c>
      <c r="B240" s="4" t="s">
        <v>13</v>
      </c>
      <c r="C240" s="4" t="s">
        <v>17</v>
      </c>
      <c r="D240" s="3" t="s">
        <v>328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6">
        <v>9</v>
      </c>
      <c r="O240" s="4" t="s">
        <v>19</v>
      </c>
    </row>
    <row r="241" spans="1:15" ht="14.25" customHeight="1" x14ac:dyDescent="0.25">
      <c r="A241" s="9">
        <v>44874</v>
      </c>
      <c r="B241" s="4" t="s">
        <v>13</v>
      </c>
      <c r="C241" s="4" t="s">
        <v>17</v>
      </c>
      <c r="D241" s="3" t="s">
        <v>329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6">
        <v>9</v>
      </c>
      <c r="O241" s="4" t="s">
        <v>19</v>
      </c>
    </row>
    <row r="242" spans="1:15" ht="14.25" customHeight="1" x14ac:dyDescent="0.25">
      <c r="A242" s="9">
        <v>44874</v>
      </c>
      <c r="B242" s="4" t="s">
        <v>15</v>
      </c>
      <c r="C242" s="4" t="s">
        <v>17</v>
      </c>
      <c r="D242" s="3" t="s">
        <v>330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6">
        <f>14+5</f>
        <v>19</v>
      </c>
      <c r="O242" s="4" t="s">
        <v>19</v>
      </c>
    </row>
    <row r="243" spans="1:15" ht="14.25" customHeight="1" x14ac:dyDescent="0.25">
      <c r="A243" s="9">
        <v>44874</v>
      </c>
      <c r="B243" s="4" t="s">
        <v>13</v>
      </c>
      <c r="C243" s="4" t="s">
        <v>17</v>
      </c>
      <c r="D243" s="3" t="s">
        <v>331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6">
        <f>9+27</f>
        <v>36</v>
      </c>
      <c r="O243" s="4" t="s">
        <v>19</v>
      </c>
    </row>
    <row r="244" spans="1:15" ht="14.25" customHeight="1" x14ac:dyDescent="0.25">
      <c r="A244" s="9">
        <v>44874</v>
      </c>
      <c r="B244" s="4" t="s">
        <v>14</v>
      </c>
      <c r="C244" s="4" t="s">
        <v>17</v>
      </c>
      <c r="D244" s="3" t="s">
        <v>332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6">
        <f>27+7+17</f>
        <v>51</v>
      </c>
      <c r="O244" s="4" t="s">
        <v>20</v>
      </c>
    </row>
    <row r="245" spans="1:15" ht="14.25" customHeight="1" x14ac:dyDescent="0.25">
      <c r="A245" s="9">
        <v>44874</v>
      </c>
      <c r="B245" s="4" t="s">
        <v>13</v>
      </c>
      <c r="C245" s="4" t="s">
        <v>17</v>
      </c>
      <c r="D245" s="3" t="s">
        <v>333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6">
        <v>14</v>
      </c>
      <c r="O245" s="4" t="s">
        <v>19</v>
      </c>
    </row>
    <row r="246" spans="1:15" ht="14.25" customHeight="1" x14ac:dyDescent="0.25">
      <c r="A246" s="9">
        <v>44874</v>
      </c>
      <c r="B246" s="4" t="s">
        <v>14</v>
      </c>
      <c r="C246" s="4" t="s">
        <v>17</v>
      </c>
      <c r="D246" s="3" t="s">
        <v>334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6">
        <f>9+27+27</f>
        <v>63</v>
      </c>
      <c r="O246" s="4" t="s">
        <v>19</v>
      </c>
    </row>
    <row r="247" spans="1:15" ht="14.25" customHeight="1" x14ac:dyDescent="0.25">
      <c r="A247" s="9">
        <v>44874</v>
      </c>
      <c r="B247" s="4" t="s">
        <v>14</v>
      </c>
      <c r="C247" s="4" t="s">
        <v>17</v>
      </c>
      <c r="D247" s="3" t="s">
        <v>335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6">
        <v>14</v>
      </c>
      <c r="O247" s="4" t="s">
        <v>19</v>
      </c>
    </row>
    <row r="248" spans="1:15" ht="14.25" customHeight="1" x14ac:dyDescent="0.25">
      <c r="A248" s="9">
        <v>44874</v>
      </c>
      <c r="B248" s="4" t="s">
        <v>13</v>
      </c>
      <c r="C248" s="4" t="s">
        <v>17</v>
      </c>
      <c r="D248" s="3" t="s">
        <v>336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6">
        <f>27+7+2+27</f>
        <v>63</v>
      </c>
      <c r="O248" s="4" t="s">
        <v>19</v>
      </c>
    </row>
    <row r="249" spans="1:15" ht="14.25" customHeight="1" x14ac:dyDescent="0.25">
      <c r="A249" s="9">
        <v>44874</v>
      </c>
      <c r="B249" s="4" t="s">
        <v>13</v>
      </c>
      <c r="C249" s="4" t="s">
        <v>17</v>
      </c>
      <c r="D249" s="3" t="s">
        <v>337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6">
        <v>9</v>
      </c>
      <c r="O249" s="4" t="s">
        <v>19</v>
      </c>
    </row>
    <row r="250" spans="1:15" ht="14.25" customHeight="1" x14ac:dyDescent="0.25">
      <c r="A250" s="9">
        <v>44874</v>
      </c>
      <c r="B250" s="4" t="s">
        <v>14</v>
      </c>
      <c r="C250" s="4" t="s">
        <v>17</v>
      </c>
      <c r="D250" s="3" t="s">
        <v>338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6">
        <f>14+24</f>
        <v>38</v>
      </c>
      <c r="O250" s="4" t="s">
        <v>19</v>
      </c>
    </row>
    <row r="251" spans="1:15" ht="14.25" customHeight="1" x14ac:dyDescent="0.25">
      <c r="A251" s="9">
        <v>44874</v>
      </c>
      <c r="B251" s="4" t="s">
        <v>14</v>
      </c>
      <c r="C251" s="4" t="s">
        <v>17</v>
      </c>
      <c r="D251" s="3" t="s">
        <v>339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6">
        <f>27+12+7</f>
        <v>46</v>
      </c>
      <c r="O251" s="4" t="s">
        <v>20</v>
      </c>
    </row>
    <row r="252" spans="1:15" ht="14.25" customHeight="1" x14ac:dyDescent="0.25">
      <c r="A252" s="9">
        <v>44874</v>
      </c>
      <c r="B252" s="4" t="s">
        <v>14</v>
      </c>
      <c r="C252" s="4" t="s">
        <v>17</v>
      </c>
      <c r="D252" s="3" t="s">
        <v>340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6">
        <v>14</v>
      </c>
      <c r="O252" s="4" t="s">
        <v>20</v>
      </c>
    </row>
    <row r="253" spans="1:15" ht="14.25" customHeight="1" x14ac:dyDescent="0.25">
      <c r="A253" s="9">
        <v>44874</v>
      </c>
      <c r="B253" s="4" t="s">
        <v>14</v>
      </c>
      <c r="C253" s="4" t="s">
        <v>17</v>
      </c>
      <c r="D253" s="3" t="s">
        <v>341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6">
        <v>9</v>
      </c>
      <c r="O253" s="4" t="s">
        <v>20</v>
      </c>
    </row>
    <row r="254" spans="1:15" ht="14.25" customHeight="1" x14ac:dyDescent="0.25">
      <c r="A254" s="9">
        <v>44874</v>
      </c>
      <c r="B254" s="4" t="s">
        <v>14</v>
      </c>
      <c r="C254" s="4" t="s">
        <v>17</v>
      </c>
      <c r="D254" s="3" t="s">
        <v>342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6">
        <v>14</v>
      </c>
      <c r="O254" s="4" t="s">
        <v>20</v>
      </c>
    </row>
    <row r="255" spans="1:15" ht="14.25" customHeight="1" x14ac:dyDescent="0.25">
      <c r="A255" s="9">
        <v>44874</v>
      </c>
      <c r="B255" s="4" t="s">
        <v>13</v>
      </c>
      <c r="C255" s="4" t="s">
        <v>17</v>
      </c>
      <c r="D255" s="3" t="s">
        <v>343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6">
        <v>14</v>
      </c>
      <c r="O255" s="4" t="s">
        <v>20</v>
      </c>
    </row>
    <row r="256" spans="1:15" ht="14.25" customHeight="1" x14ac:dyDescent="0.25">
      <c r="A256" s="9">
        <v>44874</v>
      </c>
      <c r="B256" s="4" t="s">
        <v>13</v>
      </c>
      <c r="C256" s="4" t="s">
        <v>17</v>
      </c>
      <c r="D256" s="3" t="s">
        <v>344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6">
        <v>9.5</v>
      </c>
      <c r="O256" s="4" t="s">
        <v>20</v>
      </c>
    </row>
    <row r="257" spans="1:15" ht="14.25" customHeight="1" x14ac:dyDescent="0.25">
      <c r="A257" s="9">
        <v>44874</v>
      </c>
      <c r="B257" s="4" t="s">
        <v>14</v>
      </c>
      <c r="C257" s="4" t="s">
        <v>17</v>
      </c>
      <c r="D257" s="3" t="s">
        <v>345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6">
        <f>14+24</f>
        <v>38</v>
      </c>
      <c r="O257" s="4" t="s">
        <v>20</v>
      </c>
    </row>
    <row r="258" spans="1:15" ht="14.25" customHeight="1" x14ac:dyDescent="0.25">
      <c r="A258" s="9">
        <v>44874</v>
      </c>
      <c r="B258" s="4" t="s">
        <v>14</v>
      </c>
      <c r="C258" s="4" t="s">
        <v>17</v>
      </c>
      <c r="D258" s="3" t="s">
        <v>346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6">
        <v>14</v>
      </c>
      <c r="O258" s="4" t="s">
        <v>20</v>
      </c>
    </row>
    <row r="259" spans="1:15" ht="14.25" customHeight="1" x14ac:dyDescent="0.25">
      <c r="A259" s="9">
        <v>44874</v>
      </c>
      <c r="B259" s="4" t="s">
        <v>13</v>
      </c>
      <c r="C259" s="4" t="s">
        <v>17</v>
      </c>
      <c r="D259" s="3" t="s">
        <v>347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6">
        <f>9+27</f>
        <v>36</v>
      </c>
      <c r="O259" s="4" t="s">
        <v>20</v>
      </c>
    </row>
    <row r="260" spans="1:15" ht="14.25" customHeight="1" x14ac:dyDescent="0.25">
      <c r="A260" s="9">
        <v>44874</v>
      </c>
      <c r="B260" s="4" t="s">
        <v>14</v>
      </c>
      <c r="C260" s="4" t="s">
        <v>17</v>
      </c>
      <c r="D260" s="3" t="s">
        <v>348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6">
        <f>24+24+9.5</f>
        <v>57.5</v>
      </c>
      <c r="O260" s="4" t="s">
        <v>20</v>
      </c>
    </row>
    <row r="261" spans="1:15" ht="14.25" customHeight="1" x14ac:dyDescent="0.25">
      <c r="A261" s="9">
        <v>44874</v>
      </c>
      <c r="B261" s="4" t="s">
        <v>14</v>
      </c>
      <c r="C261" s="4" t="s">
        <v>17</v>
      </c>
      <c r="D261" s="3" t="s">
        <v>349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6">
        <v>24</v>
      </c>
      <c r="O261" s="4" t="s">
        <v>20</v>
      </c>
    </row>
    <row r="262" spans="1:15" ht="14.25" customHeight="1" x14ac:dyDescent="0.25">
      <c r="A262" s="9">
        <v>44874</v>
      </c>
      <c r="B262" s="4" t="s">
        <v>14</v>
      </c>
      <c r="C262" s="4" t="s">
        <v>17</v>
      </c>
      <c r="D262" s="3" t="s">
        <v>350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6">
        <v>24</v>
      </c>
      <c r="O262" s="4" t="s">
        <v>20</v>
      </c>
    </row>
    <row r="263" spans="1:15" ht="14.25" customHeight="1" x14ac:dyDescent="0.25">
      <c r="A263" s="9">
        <v>44874</v>
      </c>
      <c r="B263" s="4" t="s">
        <v>14</v>
      </c>
      <c r="C263" s="4" t="s">
        <v>17</v>
      </c>
      <c r="D263" s="3" t="s">
        <v>351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6">
        <v>26</v>
      </c>
      <c r="O263" s="4" t="s">
        <v>20</v>
      </c>
    </row>
    <row r="264" spans="1:15" ht="14.25" customHeight="1" x14ac:dyDescent="0.25">
      <c r="A264" s="9">
        <v>44875</v>
      </c>
      <c r="B264" s="4" t="s">
        <v>14</v>
      </c>
      <c r="C264" s="4" t="s">
        <v>17</v>
      </c>
      <c r="D264" s="3" t="s">
        <v>173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6">
        <v>24</v>
      </c>
      <c r="O264" s="4" t="s">
        <v>19</v>
      </c>
    </row>
    <row r="265" spans="1:15" ht="14.25" customHeight="1" x14ac:dyDescent="0.25">
      <c r="A265" s="9">
        <v>44875</v>
      </c>
      <c r="B265" s="4" t="s">
        <v>14</v>
      </c>
      <c r="C265" s="4" t="s">
        <v>17</v>
      </c>
      <c r="D265" s="3" t="s">
        <v>174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6">
        <f>32+7</f>
        <v>39</v>
      </c>
      <c r="O265" s="4" t="s">
        <v>19</v>
      </c>
    </row>
    <row r="266" spans="1:15" ht="14.25" customHeight="1" x14ac:dyDescent="0.25">
      <c r="A266" s="9">
        <v>44875</v>
      </c>
      <c r="B266" s="4" t="s">
        <v>13</v>
      </c>
      <c r="C266" s="4" t="s">
        <v>17</v>
      </c>
      <c r="D266" s="3" t="s">
        <v>175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6">
        <v>9</v>
      </c>
      <c r="O266" s="4" t="s">
        <v>19</v>
      </c>
    </row>
    <row r="267" spans="1:15" ht="14.25" customHeight="1" x14ac:dyDescent="0.25">
      <c r="A267" s="9">
        <v>44875</v>
      </c>
      <c r="B267" s="4" t="s">
        <v>14</v>
      </c>
      <c r="C267" s="4" t="s">
        <v>17</v>
      </c>
      <c r="D267" s="3" t="s">
        <v>176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6">
        <v>14</v>
      </c>
      <c r="O267" s="4" t="s">
        <v>19</v>
      </c>
    </row>
    <row r="268" spans="1:15" ht="14.25" customHeight="1" x14ac:dyDescent="0.25">
      <c r="A268" s="9">
        <v>44875</v>
      </c>
      <c r="B268" s="4" t="s">
        <v>13</v>
      </c>
      <c r="C268" s="4" t="s">
        <v>17</v>
      </c>
      <c r="D268" s="3" t="s">
        <v>177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6">
        <v>9</v>
      </c>
      <c r="O268" s="4" t="s">
        <v>19</v>
      </c>
    </row>
    <row r="269" spans="1:15" ht="14.25" customHeight="1" x14ac:dyDescent="0.25">
      <c r="A269" s="9">
        <v>44875</v>
      </c>
      <c r="B269" s="4" t="s">
        <v>14</v>
      </c>
      <c r="C269" s="4" t="s">
        <v>17</v>
      </c>
      <c r="D269" s="3" t="s">
        <v>178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6">
        <v>14</v>
      </c>
      <c r="O269" s="4" t="s">
        <v>19</v>
      </c>
    </row>
    <row r="270" spans="1:15" ht="14.25" customHeight="1" x14ac:dyDescent="0.25">
      <c r="A270" s="9">
        <v>44875</v>
      </c>
      <c r="B270" s="4" t="s">
        <v>14</v>
      </c>
      <c r="C270" s="4" t="s">
        <v>17</v>
      </c>
      <c r="D270" s="3" t="s">
        <v>179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6">
        <v>14</v>
      </c>
      <c r="O270" s="4" t="s">
        <v>19</v>
      </c>
    </row>
    <row r="271" spans="1:15" ht="14.25" customHeight="1" x14ac:dyDescent="0.25">
      <c r="A271" s="9">
        <v>44875</v>
      </c>
      <c r="B271" s="4" t="s">
        <v>14</v>
      </c>
      <c r="C271" s="4" t="s">
        <v>17</v>
      </c>
      <c r="D271" s="3" t="s">
        <v>180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6">
        <v>14</v>
      </c>
      <c r="O271" s="4" t="s">
        <v>19</v>
      </c>
    </row>
    <row r="272" spans="1:15" ht="14.25" customHeight="1" x14ac:dyDescent="0.25">
      <c r="A272" s="9">
        <v>44875</v>
      </c>
      <c r="B272" s="4" t="s">
        <v>13</v>
      </c>
      <c r="C272" s="4" t="s">
        <v>17</v>
      </c>
      <c r="D272" s="3" t="s">
        <v>181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6">
        <v>9</v>
      </c>
      <c r="O272" s="4" t="s">
        <v>19</v>
      </c>
    </row>
    <row r="273" spans="1:15" ht="14.25" customHeight="1" x14ac:dyDescent="0.25">
      <c r="A273" s="9">
        <v>44875</v>
      </c>
      <c r="B273" s="4" t="s">
        <v>13</v>
      </c>
      <c r="C273" s="4" t="s">
        <v>17</v>
      </c>
      <c r="D273" s="3" t="s">
        <v>182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6">
        <v>9</v>
      </c>
      <c r="O273" s="4" t="s">
        <v>19</v>
      </c>
    </row>
    <row r="274" spans="1:15" ht="14.25" customHeight="1" x14ac:dyDescent="0.25">
      <c r="A274" s="9">
        <v>44875</v>
      </c>
      <c r="B274" s="4" t="s">
        <v>14</v>
      </c>
      <c r="C274" s="4" t="s">
        <v>17</v>
      </c>
      <c r="D274" s="3" t="s">
        <v>183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6">
        <f>27+7+7</f>
        <v>41</v>
      </c>
      <c r="O274" s="4" t="s">
        <v>19</v>
      </c>
    </row>
    <row r="275" spans="1:15" ht="14.25" customHeight="1" x14ac:dyDescent="0.25">
      <c r="A275" s="9">
        <v>44875</v>
      </c>
      <c r="B275" s="4" t="s">
        <v>14</v>
      </c>
      <c r="C275" s="4" t="s">
        <v>17</v>
      </c>
      <c r="D275" s="3" t="s">
        <v>184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6">
        <f>9+7</f>
        <v>16</v>
      </c>
      <c r="O275" s="4" t="s">
        <v>19</v>
      </c>
    </row>
    <row r="276" spans="1:15" ht="14.25" customHeight="1" x14ac:dyDescent="0.25">
      <c r="A276" s="9">
        <v>44875</v>
      </c>
      <c r="B276" s="4" t="s">
        <v>15</v>
      </c>
      <c r="C276" s="4" t="s">
        <v>17</v>
      </c>
      <c r="D276" s="3" t="s">
        <v>185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6">
        <v>14</v>
      </c>
      <c r="O276" s="4" t="s">
        <v>19</v>
      </c>
    </row>
    <row r="277" spans="1:15" ht="14.25" customHeight="1" x14ac:dyDescent="0.25">
      <c r="A277" s="9">
        <v>44875</v>
      </c>
      <c r="B277" s="4" t="s">
        <v>13</v>
      </c>
      <c r="C277" s="4" t="s">
        <v>17</v>
      </c>
      <c r="D277" s="3" t="s">
        <v>186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6">
        <v>9</v>
      </c>
      <c r="O277" s="4" t="s">
        <v>19</v>
      </c>
    </row>
    <row r="278" spans="1:15" ht="14.25" customHeight="1" x14ac:dyDescent="0.25">
      <c r="A278" s="9">
        <v>44875</v>
      </c>
      <c r="B278" s="4" t="s">
        <v>13</v>
      </c>
      <c r="C278" s="4" t="s">
        <v>17</v>
      </c>
      <c r="D278" s="3" t="s">
        <v>187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6">
        <v>9</v>
      </c>
      <c r="O278" s="4" t="s">
        <v>19</v>
      </c>
    </row>
    <row r="279" spans="1:15" ht="14.25" customHeight="1" x14ac:dyDescent="0.25">
      <c r="A279" s="9">
        <v>44875</v>
      </c>
      <c r="B279" s="4" t="s">
        <v>13</v>
      </c>
      <c r="C279" s="4" t="s">
        <v>17</v>
      </c>
      <c r="D279" s="3" t="s">
        <v>188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6">
        <v>9</v>
      </c>
      <c r="O279" s="4" t="s">
        <v>19</v>
      </c>
    </row>
    <row r="280" spans="1:15" ht="14.25" customHeight="1" x14ac:dyDescent="0.25">
      <c r="A280" s="9">
        <v>44875</v>
      </c>
      <c r="B280" s="4" t="s">
        <v>13</v>
      </c>
      <c r="C280" s="4" t="s">
        <v>17</v>
      </c>
      <c r="D280" s="3" t="s">
        <v>189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6">
        <v>9</v>
      </c>
      <c r="O280" s="4" t="s">
        <v>19</v>
      </c>
    </row>
    <row r="281" spans="1:15" ht="14.25" customHeight="1" x14ac:dyDescent="0.25">
      <c r="A281" s="9">
        <v>44875</v>
      </c>
      <c r="B281" s="4" t="s">
        <v>13</v>
      </c>
      <c r="C281" s="4" t="s">
        <v>17</v>
      </c>
      <c r="D281" s="3" t="s">
        <v>190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6">
        <v>9</v>
      </c>
      <c r="O281" s="4" t="s">
        <v>19</v>
      </c>
    </row>
    <row r="282" spans="1:15" ht="14.25" customHeight="1" x14ac:dyDescent="0.25">
      <c r="A282" s="9">
        <v>44875</v>
      </c>
      <c r="B282" s="4" t="s">
        <v>13</v>
      </c>
      <c r="C282" s="4" t="s">
        <v>17</v>
      </c>
      <c r="D282" s="3" t="s">
        <v>191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6">
        <v>9</v>
      </c>
      <c r="O282" s="4" t="s">
        <v>19</v>
      </c>
    </row>
    <row r="283" spans="1:15" ht="14.25" customHeight="1" x14ac:dyDescent="0.25">
      <c r="A283" s="9">
        <v>44875</v>
      </c>
      <c r="B283" s="4" t="s">
        <v>14</v>
      </c>
      <c r="C283" s="4" t="s">
        <v>17</v>
      </c>
      <c r="D283" s="3" t="s">
        <v>192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6">
        <f>7+5+72</f>
        <v>84</v>
      </c>
      <c r="O283" s="4" t="s">
        <v>19</v>
      </c>
    </row>
    <row r="284" spans="1:15" ht="14.25" customHeight="1" x14ac:dyDescent="0.25">
      <c r="A284" s="9">
        <v>44875</v>
      </c>
      <c r="B284" s="4" t="s">
        <v>13</v>
      </c>
      <c r="C284" s="4" t="s">
        <v>17</v>
      </c>
      <c r="D284" s="3" t="s">
        <v>193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6">
        <v>9</v>
      </c>
      <c r="O284" s="4" t="s">
        <v>19</v>
      </c>
    </row>
    <row r="285" spans="1:15" ht="14.25" customHeight="1" x14ac:dyDescent="0.25">
      <c r="A285" s="9">
        <v>44875</v>
      </c>
      <c r="B285" s="4" t="s">
        <v>13</v>
      </c>
      <c r="C285" s="4" t="s">
        <v>17</v>
      </c>
      <c r="D285" s="3" t="s">
        <v>194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6">
        <v>14</v>
      </c>
      <c r="O285" s="4" t="s">
        <v>19</v>
      </c>
    </row>
    <row r="286" spans="1:15" ht="14.25" customHeight="1" x14ac:dyDescent="0.25">
      <c r="A286" s="9">
        <v>44875</v>
      </c>
      <c r="B286" s="4" t="s">
        <v>15</v>
      </c>
      <c r="C286" s="4" t="s">
        <v>17</v>
      </c>
      <c r="D286" s="3" t="s">
        <v>195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6">
        <v>19</v>
      </c>
      <c r="O286" s="4" t="s">
        <v>19</v>
      </c>
    </row>
    <row r="287" spans="1:15" ht="14.25" customHeight="1" x14ac:dyDescent="0.25">
      <c r="A287" s="9">
        <v>44875</v>
      </c>
      <c r="B287" s="4" t="s">
        <v>13</v>
      </c>
      <c r="C287" s="4" t="s">
        <v>17</v>
      </c>
      <c r="D287" s="3" t="s">
        <v>196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6">
        <f>27+7+7</f>
        <v>41</v>
      </c>
      <c r="O287" s="4" t="s">
        <v>20</v>
      </c>
    </row>
    <row r="288" spans="1:15" ht="14.25" customHeight="1" x14ac:dyDescent="0.25">
      <c r="A288" s="9">
        <v>44875</v>
      </c>
      <c r="B288" s="4" t="s">
        <v>13</v>
      </c>
      <c r="C288" s="4" t="s">
        <v>17</v>
      </c>
      <c r="D288" s="3" t="s">
        <v>197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6">
        <v>9</v>
      </c>
      <c r="O288" s="4" t="s">
        <v>20</v>
      </c>
    </row>
    <row r="289" spans="1:15" ht="14.25" customHeight="1" x14ac:dyDescent="0.25">
      <c r="A289" s="9">
        <v>44875</v>
      </c>
      <c r="B289" s="4" t="s">
        <v>14</v>
      </c>
      <c r="C289" s="4" t="s">
        <v>17</v>
      </c>
      <c r="D289" s="3" t="s">
        <v>198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6">
        <v>14</v>
      </c>
      <c r="O289" s="4" t="s">
        <v>20</v>
      </c>
    </row>
    <row r="290" spans="1:15" ht="14.25" customHeight="1" x14ac:dyDescent="0.25">
      <c r="A290" s="9">
        <v>44875</v>
      </c>
      <c r="B290" s="4" t="s">
        <v>13</v>
      </c>
      <c r="C290" s="4" t="s">
        <v>17</v>
      </c>
      <c r="D290" s="3" t="s">
        <v>117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6">
        <v>14</v>
      </c>
      <c r="O290" s="4" t="s">
        <v>20</v>
      </c>
    </row>
    <row r="291" spans="1:15" ht="14.25" customHeight="1" x14ac:dyDescent="0.25">
      <c r="A291" s="9">
        <v>44875</v>
      </c>
      <c r="B291" s="4" t="s">
        <v>13</v>
      </c>
      <c r="C291" s="4" t="s">
        <v>17</v>
      </c>
      <c r="D291" s="3" t="s">
        <v>199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6">
        <f>24+7+7</f>
        <v>38</v>
      </c>
      <c r="O291" s="4" t="s">
        <v>19</v>
      </c>
    </row>
    <row r="292" spans="1:15" ht="14.25" customHeight="1" x14ac:dyDescent="0.25">
      <c r="A292" s="9">
        <v>44875</v>
      </c>
      <c r="B292" s="4" t="s">
        <v>15</v>
      </c>
      <c r="C292" s="4" t="s">
        <v>17</v>
      </c>
      <c r="D292" s="3" t="s">
        <v>200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6">
        <f>27+5+7+7</f>
        <v>46</v>
      </c>
      <c r="O292" s="4" t="s">
        <v>20</v>
      </c>
    </row>
    <row r="293" spans="1:15" ht="14.25" customHeight="1" x14ac:dyDescent="0.25">
      <c r="A293" s="9">
        <v>44875</v>
      </c>
      <c r="B293" s="4" t="s">
        <v>13</v>
      </c>
      <c r="C293" s="4" t="s">
        <v>17</v>
      </c>
      <c r="D293" s="3" t="s">
        <v>201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6">
        <v>9</v>
      </c>
      <c r="O293" s="4" t="s">
        <v>20</v>
      </c>
    </row>
    <row r="294" spans="1:15" ht="14.25" customHeight="1" x14ac:dyDescent="0.25">
      <c r="A294" s="9">
        <v>44875</v>
      </c>
      <c r="B294" s="4" t="s">
        <v>14</v>
      </c>
      <c r="C294" s="4" t="s">
        <v>17</v>
      </c>
      <c r="D294" s="3" t="s">
        <v>202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6">
        <v>14</v>
      </c>
      <c r="O294" s="4" t="s">
        <v>20</v>
      </c>
    </row>
    <row r="295" spans="1:15" ht="14.25" customHeight="1" x14ac:dyDescent="0.25">
      <c r="A295" s="9">
        <v>44875</v>
      </c>
      <c r="B295" s="4" t="s">
        <v>14</v>
      </c>
      <c r="C295" s="4" t="s">
        <v>17</v>
      </c>
      <c r="D295" s="3" t="s">
        <v>203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6">
        <v>14</v>
      </c>
      <c r="O295" s="4" t="s">
        <v>20</v>
      </c>
    </row>
    <row r="296" spans="1:15" ht="14.25" customHeight="1" x14ac:dyDescent="0.25">
      <c r="A296" s="9">
        <v>44875</v>
      </c>
      <c r="B296" s="4" t="s">
        <v>14</v>
      </c>
      <c r="C296" s="4" t="s">
        <v>17</v>
      </c>
      <c r="D296" s="3" t="s">
        <v>204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6">
        <f>27+7+7</f>
        <v>41</v>
      </c>
      <c r="O296" s="4" t="s">
        <v>20</v>
      </c>
    </row>
    <row r="297" spans="1:15" ht="14.25" customHeight="1" x14ac:dyDescent="0.25">
      <c r="A297" s="9">
        <v>44875</v>
      </c>
      <c r="B297" s="4" t="s">
        <v>14</v>
      </c>
      <c r="C297" s="4" t="s">
        <v>17</v>
      </c>
      <c r="D297" s="3" t="s">
        <v>205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6">
        <v>24</v>
      </c>
      <c r="O297" s="4" t="s">
        <v>20</v>
      </c>
    </row>
    <row r="298" spans="1:15" ht="14.25" customHeight="1" x14ac:dyDescent="0.25">
      <c r="A298" s="9">
        <v>44875</v>
      </c>
      <c r="B298" s="4" t="s">
        <v>14</v>
      </c>
      <c r="C298" s="4" t="s">
        <v>17</v>
      </c>
      <c r="D298" s="3" t="s">
        <v>206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6">
        <f>7+7+27+24</f>
        <v>65</v>
      </c>
      <c r="O298" s="4" t="s">
        <v>20</v>
      </c>
    </row>
    <row r="299" spans="1:15" ht="14.25" customHeight="1" x14ac:dyDescent="0.25">
      <c r="A299" s="9">
        <v>44875</v>
      </c>
      <c r="B299" s="4" t="s">
        <v>14</v>
      </c>
      <c r="C299" s="4" t="s">
        <v>17</v>
      </c>
      <c r="D299" s="3" t="s">
        <v>207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6">
        <f>12+9</f>
        <v>21</v>
      </c>
      <c r="O299" s="4" t="s">
        <v>20</v>
      </c>
    </row>
    <row r="300" spans="1:15" ht="14.25" customHeight="1" x14ac:dyDescent="0.25">
      <c r="A300" s="9">
        <v>44875</v>
      </c>
      <c r="B300" s="4" t="s">
        <v>14</v>
      </c>
      <c r="C300" s="4" t="s">
        <v>17</v>
      </c>
      <c r="D300" s="3" t="s">
        <v>208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6">
        <v>9</v>
      </c>
      <c r="O300" s="4" t="s">
        <v>20</v>
      </c>
    </row>
    <row r="301" spans="1:15" ht="14.25" customHeight="1" x14ac:dyDescent="0.25">
      <c r="A301" s="9">
        <v>44875</v>
      </c>
      <c r="B301" s="4" t="s">
        <v>13</v>
      </c>
      <c r="C301" s="4" t="s">
        <v>17</v>
      </c>
      <c r="D301" s="3" t="s">
        <v>209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6">
        <v>9</v>
      </c>
      <c r="O301" s="4" t="s">
        <v>20</v>
      </c>
    </row>
    <row r="302" spans="1:15" ht="14.25" customHeight="1" x14ac:dyDescent="0.25">
      <c r="A302" s="9">
        <v>44875</v>
      </c>
      <c r="B302" s="4" t="s">
        <v>13</v>
      </c>
      <c r="C302" s="4" t="s">
        <v>17</v>
      </c>
      <c r="D302" s="3" t="s">
        <v>210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6">
        <v>9</v>
      </c>
      <c r="O302" s="4" t="s">
        <v>20</v>
      </c>
    </row>
    <row r="303" spans="1:15" ht="14.25" customHeight="1" x14ac:dyDescent="0.25">
      <c r="A303" s="9">
        <v>44875</v>
      </c>
      <c r="B303" s="4" t="s">
        <v>13</v>
      </c>
      <c r="C303" s="4" t="s">
        <v>17</v>
      </c>
      <c r="D303" s="3" t="s">
        <v>211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6">
        <v>9</v>
      </c>
      <c r="O303" s="4" t="s">
        <v>20</v>
      </c>
    </row>
    <row r="304" spans="1:15" ht="14.25" customHeight="1" x14ac:dyDescent="0.25">
      <c r="A304" s="9">
        <v>44875</v>
      </c>
      <c r="B304" s="4" t="s">
        <v>14</v>
      </c>
      <c r="C304" s="4" t="s">
        <v>17</v>
      </c>
      <c r="D304" s="3" t="s">
        <v>212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6">
        <v>26</v>
      </c>
      <c r="O304" s="4" t="s">
        <v>20</v>
      </c>
    </row>
    <row r="305" spans="1:15" ht="14.25" customHeight="1" x14ac:dyDescent="0.25">
      <c r="A305" s="9">
        <v>44875</v>
      </c>
      <c r="B305" s="4" t="s">
        <v>14</v>
      </c>
      <c r="C305" s="4" t="s">
        <v>17</v>
      </c>
      <c r="D305" s="3" t="s">
        <v>213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6">
        <f>27+7+2</f>
        <v>36</v>
      </c>
      <c r="O305" s="4" t="s">
        <v>20</v>
      </c>
    </row>
    <row r="306" spans="1:15" ht="14.25" customHeight="1" x14ac:dyDescent="0.25">
      <c r="A306" s="9">
        <v>44875</v>
      </c>
      <c r="B306" s="4" t="s">
        <v>14</v>
      </c>
      <c r="C306" s="4" t="s">
        <v>17</v>
      </c>
      <c r="D306" s="3" t="s">
        <v>214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6">
        <v>14</v>
      </c>
      <c r="O306" s="4" t="s">
        <v>20</v>
      </c>
    </row>
    <row r="307" spans="1:15" ht="14.25" customHeight="1" x14ac:dyDescent="0.25">
      <c r="A307" s="9">
        <v>44875</v>
      </c>
      <c r="B307" s="4" t="s">
        <v>14</v>
      </c>
      <c r="C307" s="4" t="s">
        <v>17</v>
      </c>
      <c r="D307" s="3" t="s">
        <v>157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6">
        <v>24</v>
      </c>
      <c r="O307" s="4" t="s">
        <v>20</v>
      </c>
    </row>
    <row r="308" spans="1:15" ht="14.25" customHeight="1" x14ac:dyDescent="0.25">
      <c r="A308" s="9">
        <v>44875</v>
      </c>
      <c r="B308" s="4" t="s">
        <v>13</v>
      </c>
      <c r="C308" s="4" t="s">
        <v>17</v>
      </c>
      <c r="D308" s="3" t="s">
        <v>215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6">
        <v>24</v>
      </c>
      <c r="O308" s="4" t="s">
        <v>20</v>
      </c>
    </row>
    <row r="309" spans="1:15" ht="14.25" customHeight="1" x14ac:dyDescent="0.25">
      <c r="A309" s="9">
        <v>44875</v>
      </c>
      <c r="B309" s="4" t="s">
        <v>13</v>
      </c>
      <c r="C309" s="4" t="s">
        <v>17</v>
      </c>
      <c r="D309" s="3" t="s">
        <v>216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6">
        <v>9</v>
      </c>
      <c r="O309" s="4" t="s">
        <v>20</v>
      </c>
    </row>
    <row r="310" spans="1:15" ht="14.25" customHeight="1" x14ac:dyDescent="0.25">
      <c r="A310" s="9">
        <v>44875</v>
      </c>
      <c r="B310" s="4" t="s">
        <v>13</v>
      </c>
      <c r="C310" s="4" t="s">
        <v>17</v>
      </c>
      <c r="D310" s="3" t="s">
        <v>217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6">
        <v>26</v>
      </c>
      <c r="O310" s="4" t="s">
        <v>20</v>
      </c>
    </row>
    <row r="311" spans="1:15" ht="14.25" customHeight="1" x14ac:dyDescent="0.25">
      <c r="A311" s="9">
        <v>44875</v>
      </c>
      <c r="B311" s="4" t="s">
        <v>13</v>
      </c>
      <c r="C311" s="4" t="s">
        <v>17</v>
      </c>
      <c r="D311" s="3" t="s">
        <v>218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6">
        <v>14</v>
      </c>
      <c r="O311" s="4" t="s">
        <v>20</v>
      </c>
    </row>
    <row r="312" spans="1:15" ht="14.25" customHeight="1" x14ac:dyDescent="0.25">
      <c r="A312" s="9">
        <v>44876</v>
      </c>
      <c r="B312" s="4" t="s">
        <v>14</v>
      </c>
      <c r="C312" s="4" t="s">
        <v>17</v>
      </c>
      <c r="D312" s="3" t="s">
        <v>59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6">
        <v>24</v>
      </c>
      <c r="O312" s="4" t="s">
        <v>19</v>
      </c>
    </row>
    <row r="313" spans="1:15" ht="14.25" customHeight="1" x14ac:dyDescent="0.25">
      <c r="A313" s="9">
        <v>44876</v>
      </c>
      <c r="B313" s="4" t="s">
        <v>13</v>
      </c>
      <c r="C313" s="4" t="s">
        <v>17</v>
      </c>
      <c r="D313" s="3" t="s">
        <v>60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6">
        <v>9</v>
      </c>
      <c r="O313" s="4" t="s">
        <v>19</v>
      </c>
    </row>
    <row r="314" spans="1:15" ht="14.25" customHeight="1" x14ac:dyDescent="0.25">
      <c r="A314" s="9">
        <v>44876</v>
      </c>
      <c r="B314" s="4" t="s">
        <v>14</v>
      </c>
      <c r="C314" s="4" t="s">
        <v>17</v>
      </c>
      <c r="D314" s="3" t="s">
        <v>61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6">
        <f>27+7+12</f>
        <v>46</v>
      </c>
      <c r="O314" s="4" t="s">
        <v>19</v>
      </c>
    </row>
    <row r="315" spans="1:15" ht="14.25" customHeight="1" x14ac:dyDescent="0.25">
      <c r="A315" s="9">
        <v>44876</v>
      </c>
      <c r="B315" s="4" t="s">
        <v>14</v>
      </c>
      <c r="C315" s="4" t="s">
        <v>17</v>
      </c>
      <c r="D315" s="3" t="s">
        <v>62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6">
        <v>14</v>
      </c>
      <c r="O315" s="4" t="s">
        <v>19</v>
      </c>
    </row>
    <row r="316" spans="1:15" ht="14.25" customHeight="1" x14ac:dyDescent="0.25">
      <c r="A316" s="9">
        <v>44876</v>
      </c>
      <c r="B316" s="4" t="s">
        <v>13</v>
      </c>
      <c r="C316" s="4" t="s">
        <v>17</v>
      </c>
      <c r="D316" s="3" t="s">
        <v>63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6">
        <f>7+24+7</f>
        <v>38</v>
      </c>
      <c r="O316" s="4" t="s">
        <v>19</v>
      </c>
    </row>
    <row r="317" spans="1:15" ht="14.25" customHeight="1" x14ac:dyDescent="0.25">
      <c r="A317" s="9">
        <v>44876</v>
      </c>
      <c r="B317" s="4" t="s">
        <v>14</v>
      </c>
      <c r="C317" s="4" t="s">
        <v>17</v>
      </c>
      <c r="D317" s="3" t="s">
        <v>64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6">
        <v>14</v>
      </c>
      <c r="O317" s="4" t="s">
        <v>19</v>
      </c>
    </row>
    <row r="318" spans="1:15" ht="14.25" customHeight="1" x14ac:dyDescent="0.25">
      <c r="A318" s="9">
        <v>44876</v>
      </c>
      <c r="B318" s="4" t="s">
        <v>14</v>
      </c>
      <c r="C318" s="4" t="s">
        <v>17</v>
      </c>
      <c r="D318" s="3" t="s">
        <v>65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6">
        <f>7+12</f>
        <v>19</v>
      </c>
      <c r="O318" s="4" t="s">
        <v>19</v>
      </c>
    </row>
    <row r="319" spans="1:15" ht="14.25" customHeight="1" x14ac:dyDescent="0.25">
      <c r="A319" s="9">
        <v>44876</v>
      </c>
      <c r="B319" s="4" t="s">
        <v>13</v>
      </c>
      <c r="C319" s="4" t="s">
        <v>17</v>
      </c>
      <c r="D319" s="3" t="s">
        <v>66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6">
        <v>14</v>
      </c>
      <c r="O319" s="4" t="s">
        <v>19</v>
      </c>
    </row>
    <row r="320" spans="1:15" ht="14.25" customHeight="1" x14ac:dyDescent="0.25">
      <c r="A320" s="9">
        <v>44876</v>
      </c>
      <c r="B320" s="4" t="s">
        <v>14</v>
      </c>
      <c r="C320" s="4" t="s">
        <v>17</v>
      </c>
      <c r="D320" s="3" t="s">
        <v>67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6">
        <v>14</v>
      </c>
      <c r="O320" s="4" t="s">
        <v>19</v>
      </c>
    </row>
    <row r="321" spans="1:15" ht="14.25" customHeight="1" x14ac:dyDescent="0.25">
      <c r="A321" s="9">
        <v>44876</v>
      </c>
      <c r="B321" s="4" t="s">
        <v>14</v>
      </c>
      <c r="C321" s="4" t="s">
        <v>17</v>
      </c>
      <c r="D321" s="3" t="s">
        <v>68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6">
        <v>26</v>
      </c>
      <c r="O321" s="4" t="s">
        <v>19</v>
      </c>
    </row>
    <row r="322" spans="1:15" ht="14.25" customHeight="1" x14ac:dyDescent="0.25">
      <c r="A322" s="9">
        <v>44876</v>
      </c>
      <c r="B322" s="4" t="s">
        <v>13</v>
      </c>
      <c r="C322" s="4" t="s">
        <v>17</v>
      </c>
      <c r="D322" s="3" t="s">
        <v>69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6">
        <f>9+27</f>
        <v>36</v>
      </c>
      <c r="O322" s="4" t="s">
        <v>19</v>
      </c>
    </row>
    <row r="323" spans="1:15" ht="14.25" customHeight="1" x14ac:dyDescent="0.25">
      <c r="A323" s="9">
        <v>44876</v>
      </c>
      <c r="B323" s="4" t="s">
        <v>14</v>
      </c>
      <c r="C323" s="4" t="s">
        <v>17</v>
      </c>
      <c r="D323" s="3" t="s">
        <v>70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6">
        <f>24+7+7</f>
        <v>38</v>
      </c>
      <c r="O323" s="4" t="s">
        <v>19</v>
      </c>
    </row>
    <row r="324" spans="1:15" ht="14.25" customHeight="1" x14ac:dyDescent="0.25">
      <c r="A324" s="9">
        <v>44876</v>
      </c>
      <c r="B324" s="4" t="s">
        <v>14</v>
      </c>
      <c r="C324" s="4" t="s">
        <v>17</v>
      </c>
      <c r="D324" s="3" t="s">
        <v>71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6">
        <f>9+27</f>
        <v>36</v>
      </c>
      <c r="O324" s="4" t="s">
        <v>19</v>
      </c>
    </row>
    <row r="325" spans="1:15" ht="14.25" customHeight="1" x14ac:dyDescent="0.25">
      <c r="A325" s="9">
        <v>44876</v>
      </c>
      <c r="B325" s="4" t="s">
        <v>14</v>
      </c>
      <c r="C325" s="4" t="s">
        <v>17</v>
      </c>
      <c r="D325" s="3" t="s">
        <v>72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6">
        <v>14</v>
      </c>
      <c r="O325" s="4" t="s">
        <v>19</v>
      </c>
    </row>
    <row r="326" spans="1:15" ht="14.25" customHeight="1" x14ac:dyDescent="0.25">
      <c r="A326" s="9">
        <v>44876</v>
      </c>
      <c r="B326" s="4" t="s">
        <v>14</v>
      </c>
      <c r="C326" s="4" t="s">
        <v>17</v>
      </c>
      <c r="D326" s="3" t="s">
        <v>73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6">
        <f>27+7+2</f>
        <v>36</v>
      </c>
      <c r="O326" s="4" t="s">
        <v>19</v>
      </c>
    </row>
    <row r="327" spans="1:15" ht="14.25" customHeight="1" x14ac:dyDescent="0.25">
      <c r="A327" s="9">
        <v>44876</v>
      </c>
      <c r="B327" s="4" t="s">
        <v>14</v>
      </c>
      <c r="C327" s="4" t="s">
        <v>17</v>
      </c>
      <c r="D327" s="3" t="s">
        <v>74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6">
        <v>14</v>
      </c>
      <c r="O327" s="4" t="s">
        <v>19</v>
      </c>
    </row>
    <row r="328" spans="1:15" ht="14.25" customHeight="1" x14ac:dyDescent="0.25">
      <c r="A328" s="9">
        <v>44876</v>
      </c>
      <c r="B328" s="4" t="s">
        <v>13</v>
      </c>
      <c r="C328" s="4" t="s">
        <v>17</v>
      </c>
      <c r="D328" s="3" t="s">
        <v>75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6">
        <f>27+7+2+2</f>
        <v>38</v>
      </c>
      <c r="O328" s="4" t="s">
        <v>19</v>
      </c>
    </row>
    <row r="329" spans="1:15" ht="14.25" customHeight="1" x14ac:dyDescent="0.25">
      <c r="A329" s="9">
        <v>44876</v>
      </c>
      <c r="B329" s="4" t="s">
        <v>13</v>
      </c>
      <c r="C329" s="4" t="s">
        <v>17</v>
      </c>
      <c r="D329" s="3" t="s">
        <v>76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6">
        <f>2+7+27+2+24+27</f>
        <v>89</v>
      </c>
      <c r="O329" s="4" t="s">
        <v>19</v>
      </c>
    </row>
    <row r="330" spans="1:15" ht="14.25" customHeight="1" x14ac:dyDescent="0.25">
      <c r="A330" s="9">
        <v>44876</v>
      </c>
      <c r="B330" s="4" t="s">
        <v>15</v>
      </c>
      <c r="C330" s="4" t="s">
        <v>17</v>
      </c>
      <c r="D330" s="3" t="s">
        <v>77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6">
        <f>12+10+7</f>
        <v>29</v>
      </c>
      <c r="O330" s="4" t="s">
        <v>19</v>
      </c>
    </row>
    <row r="331" spans="1:15" ht="14.25" customHeight="1" x14ac:dyDescent="0.25">
      <c r="A331" s="9">
        <v>44876</v>
      </c>
      <c r="B331" s="4" t="s">
        <v>13</v>
      </c>
      <c r="C331" s="4" t="s">
        <v>17</v>
      </c>
      <c r="D331" s="3" t="s">
        <v>78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6">
        <f>24+7+2</f>
        <v>33</v>
      </c>
      <c r="O331" s="4" t="s">
        <v>19</v>
      </c>
    </row>
    <row r="332" spans="1:15" ht="14.25" customHeight="1" x14ac:dyDescent="0.25">
      <c r="A332" s="9">
        <v>44876</v>
      </c>
      <c r="B332" s="4" t="s">
        <v>13</v>
      </c>
      <c r="C332" s="4" t="s">
        <v>17</v>
      </c>
      <c r="D332" s="3" t="s">
        <v>79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6">
        <v>9</v>
      </c>
      <c r="O332" s="4" t="s">
        <v>19</v>
      </c>
    </row>
    <row r="333" spans="1:15" ht="14.25" customHeight="1" x14ac:dyDescent="0.25">
      <c r="A333" s="9">
        <v>44876</v>
      </c>
      <c r="B333" s="4" t="s">
        <v>13</v>
      </c>
      <c r="C333" s="4" t="s">
        <v>17</v>
      </c>
      <c r="D333" s="3" t="s">
        <v>80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6">
        <f>9+27</f>
        <v>36</v>
      </c>
      <c r="O333" s="4" t="s">
        <v>19</v>
      </c>
    </row>
    <row r="334" spans="1:15" ht="14.25" customHeight="1" x14ac:dyDescent="0.25">
      <c r="A334" s="9">
        <v>44876</v>
      </c>
      <c r="B334" s="4" t="s">
        <v>13</v>
      </c>
      <c r="C334" s="4" t="s">
        <v>17</v>
      </c>
      <c r="D334" s="3" t="s">
        <v>81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6">
        <v>9</v>
      </c>
      <c r="O334" s="4" t="s">
        <v>19</v>
      </c>
    </row>
    <row r="335" spans="1:15" ht="14.25" customHeight="1" x14ac:dyDescent="0.25">
      <c r="A335" s="9">
        <v>44876</v>
      </c>
      <c r="B335" s="4" t="s">
        <v>14</v>
      </c>
      <c r="C335" s="4" t="s">
        <v>17</v>
      </c>
      <c r="D335" s="3" t="s">
        <v>82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v>14</v>
      </c>
      <c r="O335" s="4" t="s">
        <v>19</v>
      </c>
    </row>
    <row r="336" spans="1:15" ht="14.25" customHeight="1" x14ac:dyDescent="0.25">
      <c r="A336" s="9">
        <v>44876</v>
      </c>
      <c r="B336" s="4" t="s">
        <v>14</v>
      </c>
      <c r="C336" s="4" t="s">
        <v>17</v>
      </c>
      <c r="D336" s="3" t="s">
        <v>83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v>9.5</v>
      </c>
      <c r="O336" s="4" t="s">
        <v>19</v>
      </c>
    </row>
    <row r="337" spans="1:15" ht="14.25" customHeight="1" x14ac:dyDescent="0.25">
      <c r="A337" s="9">
        <v>44876</v>
      </c>
      <c r="B337" s="4" t="s">
        <v>15</v>
      </c>
      <c r="C337" s="4" t="s">
        <v>17</v>
      </c>
      <c r="D337" s="3" t="s">
        <v>84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v>19</v>
      </c>
      <c r="O337" s="4" t="s">
        <v>19</v>
      </c>
    </row>
    <row r="338" spans="1:15" ht="14.25" customHeight="1" x14ac:dyDescent="0.25">
      <c r="A338" s="9">
        <v>44876</v>
      </c>
      <c r="B338" s="4" t="s">
        <v>14</v>
      </c>
      <c r="C338" s="4" t="s">
        <v>17</v>
      </c>
      <c r="D338" s="3" t="s">
        <v>85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v>9.5</v>
      </c>
      <c r="O338" s="4" t="s">
        <v>19</v>
      </c>
    </row>
    <row r="339" spans="1:15" ht="14.25" customHeight="1" x14ac:dyDescent="0.25">
      <c r="A339" s="9">
        <v>44876</v>
      </c>
      <c r="B339" s="4" t="s">
        <v>14</v>
      </c>
      <c r="C339" s="4" t="s">
        <v>17</v>
      </c>
      <c r="D339" s="3" t="s">
        <v>86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6">
        <v>14</v>
      </c>
      <c r="O339" s="4" t="s">
        <v>19</v>
      </c>
    </row>
    <row r="340" spans="1:15" ht="14.25" customHeight="1" x14ac:dyDescent="0.25">
      <c r="A340" s="9">
        <v>44876</v>
      </c>
      <c r="B340" s="4" t="s">
        <v>14</v>
      </c>
      <c r="C340" s="4" t="s">
        <v>17</v>
      </c>
      <c r="D340" s="3" t="s">
        <v>87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6">
        <v>14</v>
      </c>
      <c r="O340" s="4" t="s">
        <v>19</v>
      </c>
    </row>
    <row r="341" spans="1:15" ht="14.25" customHeight="1" x14ac:dyDescent="0.25">
      <c r="A341" s="9">
        <v>44876</v>
      </c>
      <c r="B341" s="4" t="s">
        <v>13</v>
      </c>
      <c r="C341" s="4" t="s">
        <v>17</v>
      </c>
      <c r="D341" s="3" t="s">
        <v>88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6">
        <v>9</v>
      </c>
      <c r="O341" s="4" t="s">
        <v>19</v>
      </c>
    </row>
    <row r="342" spans="1:15" ht="14.25" customHeight="1" x14ac:dyDescent="0.25">
      <c r="A342" s="9">
        <v>44876</v>
      </c>
      <c r="B342" s="4" t="s">
        <v>13</v>
      </c>
      <c r="C342" s="4" t="s">
        <v>17</v>
      </c>
      <c r="D342" s="3" t="s">
        <v>89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6">
        <v>9</v>
      </c>
      <c r="O342" s="4" t="s">
        <v>19</v>
      </c>
    </row>
    <row r="343" spans="1:15" ht="14.25" customHeight="1" x14ac:dyDescent="0.25">
      <c r="A343" s="9">
        <v>44876</v>
      </c>
      <c r="B343" s="4" t="s">
        <v>14</v>
      </c>
      <c r="C343" s="4" t="s">
        <v>17</v>
      </c>
      <c r="D343" s="3" t="s">
        <v>90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6">
        <v>14</v>
      </c>
      <c r="O343" s="4" t="s">
        <v>19</v>
      </c>
    </row>
    <row r="344" spans="1:15" ht="14.25" customHeight="1" x14ac:dyDescent="0.25">
      <c r="A344" s="9">
        <v>44876</v>
      </c>
      <c r="B344" s="4" t="s">
        <v>14</v>
      </c>
      <c r="C344" s="4" t="s">
        <v>17</v>
      </c>
      <c r="D344" s="3" t="s">
        <v>91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6">
        <v>14</v>
      </c>
      <c r="O344" s="4" t="s">
        <v>19</v>
      </c>
    </row>
    <row r="345" spans="1:15" ht="14.25" customHeight="1" x14ac:dyDescent="0.25">
      <c r="A345" s="9">
        <v>44876</v>
      </c>
      <c r="B345" s="4" t="s">
        <v>14</v>
      </c>
      <c r="C345" s="4" t="s">
        <v>17</v>
      </c>
      <c r="D345" s="3" t="s">
        <v>92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6">
        <f>27+7+7+2</f>
        <v>43</v>
      </c>
      <c r="O345" s="4" t="s">
        <v>19</v>
      </c>
    </row>
    <row r="346" spans="1:15" ht="14.25" customHeight="1" x14ac:dyDescent="0.25">
      <c r="A346" s="9">
        <v>44876</v>
      </c>
      <c r="B346" s="4" t="s">
        <v>13</v>
      </c>
      <c r="C346" s="4" t="s">
        <v>17</v>
      </c>
      <c r="D346" s="3" t="s">
        <v>93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6">
        <v>9</v>
      </c>
      <c r="O346" s="4" t="s">
        <v>19</v>
      </c>
    </row>
    <row r="347" spans="1:15" ht="14.25" customHeight="1" x14ac:dyDescent="0.25">
      <c r="A347" s="9">
        <v>44876</v>
      </c>
      <c r="B347" s="4" t="s">
        <v>14</v>
      </c>
      <c r="C347" s="4" t="s">
        <v>17</v>
      </c>
      <c r="D347" s="3" t="s">
        <v>94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6">
        <f>17+7</f>
        <v>24</v>
      </c>
      <c r="O347" s="4" t="s">
        <v>19</v>
      </c>
    </row>
    <row r="348" spans="1:15" ht="14.25" customHeight="1" x14ac:dyDescent="0.25">
      <c r="A348" s="9">
        <v>44876</v>
      </c>
      <c r="B348" s="4" t="s">
        <v>14</v>
      </c>
      <c r="C348" s="4" t="s">
        <v>17</v>
      </c>
      <c r="D348" s="3" t="s">
        <v>95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6">
        <v>14</v>
      </c>
      <c r="O348" s="4" t="s">
        <v>19</v>
      </c>
    </row>
    <row r="349" spans="1:15" ht="14.25" customHeight="1" x14ac:dyDescent="0.25">
      <c r="A349" s="9">
        <v>44876</v>
      </c>
      <c r="B349" s="4" t="s">
        <v>14</v>
      </c>
      <c r="C349" s="4" t="s">
        <v>17</v>
      </c>
      <c r="D349" s="3" t="s">
        <v>96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6">
        <f>27+17+7</f>
        <v>51</v>
      </c>
      <c r="O349" s="4" t="s">
        <v>19</v>
      </c>
    </row>
    <row r="350" spans="1:15" ht="14.25" customHeight="1" x14ac:dyDescent="0.25">
      <c r="A350" s="9">
        <v>44876</v>
      </c>
      <c r="B350" s="4" t="s">
        <v>14</v>
      </c>
      <c r="C350" s="4" t="s">
        <v>17</v>
      </c>
      <c r="D350" s="3" t="s">
        <v>97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6">
        <f>27+7+7</f>
        <v>41</v>
      </c>
      <c r="O350" s="4" t="s">
        <v>19</v>
      </c>
    </row>
    <row r="351" spans="1:15" ht="14.25" customHeight="1" x14ac:dyDescent="0.25">
      <c r="A351" s="9">
        <v>44876</v>
      </c>
      <c r="B351" s="4" t="s">
        <v>14</v>
      </c>
      <c r="C351" s="4" t="s">
        <v>17</v>
      </c>
      <c r="D351" s="3" t="s">
        <v>98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6">
        <f>7+24+9.5+7</f>
        <v>47.5</v>
      </c>
      <c r="O351" s="4" t="s">
        <v>19</v>
      </c>
    </row>
    <row r="352" spans="1:15" ht="14.25" customHeight="1" x14ac:dyDescent="0.25">
      <c r="A352" s="9">
        <v>44876</v>
      </c>
      <c r="B352" s="4" t="s">
        <v>13</v>
      </c>
      <c r="C352" s="4" t="s">
        <v>17</v>
      </c>
      <c r="D352" s="3" t="s">
        <v>99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6">
        <f>7+27+24</f>
        <v>58</v>
      </c>
      <c r="O352" s="4" t="s">
        <v>20</v>
      </c>
    </row>
    <row r="353" spans="1:15" ht="14.25" customHeight="1" x14ac:dyDescent="0.25">
      <c r="A353" s="9">
        <v>44876</v>
      </c>
      <c r="B353" s="4" t="s">
        <v>14</v>
      </c>
      <c r="C353" s="4" t="s">
        <v>17</v>
      </c>
      <c r="D353" s="3" t="s">
        <v>100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6">
        <f>27+7+7</f>
        <v>41</v>
      </c>
      <c r="O353" s="4" t="s">
        <v>20</v>
      </c>
    </row>
    <row r="354" spans="1:15" ht="14.25" customHeight="1" x14ac:dyDescent="0.25">
      <c r="A354" s="9">
        <v>44876</v>
      </c>
      <c r="B354" s="4" t="s">
        <v>14</v>
      </c>
      <c r="C354" s="4" t="s">
        <v>17</v>
      </c>
      <c r="D354" s="3" t="s">
        <v>101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6">
        <v>14</v>
      </c>
      <c r="O354" s="4" t="s">
        <v>20</v>
      </c>
    </row>
    <row r="355" spans="1:15" ht="14.25" customHeight="1" x14ac:dyDescent="0.25">
      <c r="A355" s="9">
        <v>44876</v>
      </c>
      <c r="B355" s="4" t="s">
        <v>13</v>
      </c>
      <c r="C355" s="4" t="s">
        <v>17</v>
      </c>
      <c r="D355" s="3" t="s">
        <v>102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6">
        <v>11</v>
      </c>
      <c r="O355" s="4" t="s">
        <v>20</v>
      </c>
    </row>
    <row r="356" spans="1:15" ht="14.25" customHeight="1" x14ac:dyDescent="0.25">
      <c r="A356" s="9">
        <v>44876</v>
      </c>
      <c r="B356" s="4" t="s">
        <v>14</v>
      </c>
      <c r="C356" s="4" t="s">
        <v>17</v>
      </c>
      <c r="D356" s="3" t="s">
        <v>103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6">
        <v>14</v>
      </c>
      <c r="O356" s="4" t="s">
        <v>19</v>
      </c>
    </row>
    <row r="357" spans="1:15" ht="14.25" customHeight="1" x14ac:dyDescent="0.25">
      <c r="A357" s="9">
        <v>44876</v>
      </c>
      <c r="B357" s="4" t="s">
        <v>14</v>
      </c>
      <c r="C357" s="4" t="s">
        <v>17</v>
      </c>
      <c r="D357" s="3" t="s">
        <v>104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6">
        <f>9.5+27+7+12+24</f>
        <v>79.5</v>
      </c>
      <c r="O357" s="4" t="s">
        <v>19</v>
      </c>
    </row>
    <row r="358" spans="1:15" ht="14.25" customHeight="1" x14ac:dyDescent="0.25">
      <c r="A358" s="9">
        <v>44876</v>
      </c>
      <c r="B358" s="4" t="s">
        <v>14</v>
      </c>
      <c r="C358" s="4" t="s">
        <v>17</v>
      </c>
      <c r="D358" s="3" t="s">
        <v>25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6">
        <f>24+7</f>
        <v>31</v>
      </c>
      <c r="O358" s="4" t="s">
        <v>19</v>
      </c>
    </row>
    <row r="359" spans="1:15" ht="14.25" customHeight="1" x14ac:dyDescent="0.25">
      <c r="A359" s="9">
        <v>44876</v>
      </c>
      <c r="B359" s="4" t="s">
        <v>14</v>
      </c>
      <c r="C359" s="4" t="s">
        <v>17</v>
      </c>
      <c r="D359" s="3" t="s">
        <v>105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6">
        <v>24</v>
      </c>
      <c r="O359" s="4" t="s">
        <v>20</v>
      </c>
    </row>
    <row r="360" spans="1:15" ht="14.25" customHeight="1" x14ac:dyDescent="0.25">
      <c r="A360" s="9">
        <v>44876</v>
      </c>
      <c r="B360" s="4" t="s">
        <v>14</v>
      </c>
      <c r="C360" s="4" t="s">
        <v>17</v>
      </c>
      <c r="D360" s="3" t="s">
        <v>106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6">
        <f>27+7+32</f>
        <v>66</v>
      </c>
      <c r="O360" s="4" t="s">
        <v>20</v>
      </c>
    </row>
    <row r="361" spans="1:15" ht="14.25" customHeight="1" x14ac:dyDescent="0.25">
      <c r="A361" s="9">
        <v>44876</v>
      </c>
      <c r="B361" s="4" t="s">
        <v>14</v>
      </c>
      <c r="C361" s="4" t="s">
        <v>17</v>
      </c>
      <c r="D361" s="3" t="s">
        <v>107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6">
        <f>14+27</f>
        <v>41</v>
      </c>
      <c r="O361" s="4" t="s">
        <v>20</v>
      </c>
    </row>
    <row r="362" spans="1:15" ht="14.25" customHeight="1" x14ac:dyDescent="0.25">
      <c r="A362" s="9">
        <v>44876</v>
      </c>
      <c r="B362" s="4" t="s">
        <v>14</v>
      </c>
      <c r="C362" s="4" t="s">
        <v>17</v>
      </c>
      <c r="D362" s="3" t="s">
        <v>108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6">
        <v>9</v>
      </c>
      <c r="O362" s="4" t="s">
        <v>20</v>
      </c>
    </row>
    <row r="363" spans="1:15" ht="14.25" customHeight="1" x14ac:dyDescent="0.25">
      <c r="A363" s="9">
        <v>44876</v>
      </c>
      <c r="B363" s="4" t="s">
        <v>14</v>
      </c>
      <c r="C363" s="4" t="s">
        <v>17</v>
      </c>
      <c r="D363" s="3" t="s">
        <v>109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6">
        <v>14</v>
      </c>
      <c r="O363" s="4" t="s">
        <v>20</v>
      </c>
    </row>
    <row r="364" spans="1:15" ht="14.25" customHeight="1" x14ac:dyDescent="0.25">
      <c r="A364" s="9">
        <v>44876</v>
      </c>
      <c r="B364" s="4" t="s">
        <v>14</v>
      </c>
      <c r="C364" s="4" t="s">
        <v>17</v>
      </c>
      <c r="D364" s="3" t="s">
        <v>110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6">
        <v>14</v>
      </c>
      <c r="O364" s="4" t="s">
        <v>20</v>
      </c>
    </row>
    <row r="365" spans="1:15" ht="14.25" customHeight="1" x14ac:dyDescent="0.25">
      <c r="A365" s="9">
        <v>44876</v>
      </c>
      <c r="B365" s="4" t="s">
        <v>14</v>
      </c>
      <c r="C365" s="4" t="s">
        <v>17</v>
      </c>
      <c r="D365" s="3" t="s">
        <v>111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6">
        <v>14</v>
      </c>
      <c r="O365" s="4" t="s">
        <v>20</v>
      </c>
    </row>
    <row r="366" spans="1:15" ht="14.25" customHeight="1" x14ac:dyDescent="0.25">
      <c r="A366" s="9">
        <v>44876</v>
      </c>
      <c r="B366" s="4" t="s">
        <v>14</v>
      </c>
      <c r="C366" s="4" t="s">
        <v>17</v>
      </c>
      <c r="D366" s="3" t="s">
        <v>112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6">
        <v>14</v>
      </c>
      <c r="O366" s="4" t="s">
        <v>20</v>
      </c>
    </row>
    <row r="367" spans="1:15" ht="14.25" customHeight="1" x14ac:dyDescent="0.25">
      <c r="A367" s="9">
        <v>44876</v>
      </c>
      <c r="B367" s="4" t="s">
        <v>13</v>
      </c>
      <c r="C367" s="4" t="s">
        <v>17</v>
      </c>
      <c r="D367" s="3" t="s">
        <v>113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6">
        <v>9</v>
      </c>
      <c r="O367" s="4" t="s">
        <v>20</v>
      </c>
    </row>
    <row r="368" spans="1:15" ht="14.25" customHeight="1" x14ac:dyDescent="0.25">
      <c r="A368" s="9">
        <v>44876</v>
      </c>
      <c r="B368" s="4" t="s">
        <v>13</v>
      </c>
      <c r="C368" s="4" t="s">
        <v>17</v>
      </c>
      <c r="D368" s="3" t="s">
        <v>114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6">
        <v>14</v>
      </c>
      <c r="O368" s="4" t="s">
        <v>20</v>
      </c>
    </row>
    <row r="369" spans="1:15" ht="14.25" customHeight="1" x14ac:dyDescent="0.25">
      <c r="A369" s="9">
        <v>44876</v>
      </c>
      <c r="B369" s="4" t="s">
        <v>13</v>
      </c>
      <c r="C369" s="4" t="s">
        <v>17</v>
      </c>
      <c r="D369" s="3" t="s">
        <v>115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6">
        <v>14</v>
      </c>
      <c r="O369" s="4" t="s">
        <v>20</v>
      </c>
    </row>
    <row r="370" spans="1:15" ht="14.25" customHeight="1" x14ac:dyDescent="0.25">
      <c r="A370" s="9">
        <v>44876</v>
      </c>
      <c r="B370" s="4" t="s">
        <v>13</v>
      </c>
      <c r="C370" s="4" t="s">
        <v>17</v>
      </c>
      <c r="D370" s="3" t="s">
        <v>116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6">
        <v>14</v>
      </c>
      <c r="O370" s="4" t="s">
        <v>20</v>
      </c>
    </row>
    <row r="371" spans="1:15" ht="14.25" customHeight="1" x14ac:dyDescent="0.25">
      <c r="A371" s="9">
        <v>44876</v>
      </c>
      <c r="B371" s="4" t="s">
        <v>13</v>
      </c>
      <c r="C371" s="4" t="s">
        <v>17</v>
      </c>
      <c r="D371" s="3" t="s">
        <v>117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6">
        <v>14</v>
      </c>
      <c r="O371" s="4" t="s">
        <v>20</v>
      </c>
    </row>
    <row r="372" spans="1:15" ht="14.25" customHeight="1" x14ac:dyDescent="0.25">
      <c r="A372" s="9">
        <v>44876</v>
      </c>
      <c r="B372" s="4" t="s">
        <v>14</v>
      </c>
      <c r="C372" s="4" t="s">
        <v>17</v>
      </c>
      <c r="D372" s="3" t="s">
        <v>118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6">
        <f>9.5+7+12+27</f>
        <v>55.5</v>
      </c>
      <c r="O372" s="4" t="s">
        <v>20</v>
      </c>
    </row>
    <row r="373" spans="1:15" ht="14.25" customHeight="1" x14ac:dyDescent="0.25">
      <c r="A373" s="9">
        <v>44876</v>
      </c>
      <c r="B373" s="4" t="s">
        <v>13</v>
      </c>
      <c r="C373" s="4" t="s">
        <v>17</v>
      </c>
      <c r="D373" s="3" t="s">
        <v>119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14</v>
      </c>
      <c r="O373" s="4" t="s">
        <v>20</v>
      </c>
    </row>
    <row r="374" spans="1:15" ht="14.25" customHeight="1" x14ac:dyDescent="0.25">
      <c r="A374" s="9">
        <v>44876</v>
      </c>
      <c r="B374" s="4" t="s">
        <v>13</v>
      </c>
      <c r="C374" s="4" t="s">
        <v>17</v>
      </c>
      <c r="D374" s="3" t="s">
        <v>120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f>27+7+7</f>
        <v>41</v>
      </c>
      <c r="O374" s="4" t="s">
        <v>20</v>
      </c>
    </row>
    <row r="375" spans="1:15" ht="14.25" customHeight="1" x14ac:dyDescent="0.25">
      <c r="A375" s="9">
        <v>44876</v>
      </c>
      <c r="B375" s="4" t="s">
        <v>14</v>
      </c>
      <c r="C375" s="4" t="s">
        <v>17</v>
      </c>
      <c r="D375" s="3" t="s">
        <v>121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6">
        <f>27+7+7</f>
        <v>41</v>
      </c>
      <c r="O375" s="4" t="s">
        <v>20</v>
      </c>
    </row>
    <row r="376" spans="1:15" ht="14.25" customHeight="1" x14ac:dyDescent="0.25">
      <c r="A376" s="9">
        <v>44876</v>
      </c>
      <c r="B376" s="4" t="s">
        <v>14</v>
      </c>
      <c r="C376" s="4" t="s">
        <v>17</v>
      </c>
      <c r="D376" s="3" t="s">
        <v>122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6">
        <f>7+7+27+27+27+27+24</f>
        <v>146</v>
      </c>
      <c r="O376" s="4" t="s">
        <v>20</v>
      </c>
    </row>
    <row r="377" spans="1:15" ht="14.25" customHeight="1" x14ac:dyDescent="0.25">
      <c r="A377" s="9">
        <v>44876</v>
      </c>
      <c r="B377" s="4" t="s">
        <v>14</v>
      </c>
      <c r="C377" s="4" t="s">
        <v>17</v>
      </c>
      <c r="D377" s="3" t="s">
        <v>123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6">
        <f>27+7+7</f>
        <v>41</v>
      </c>
      <c r="O377" s="4" t="s">
        <v>20</v>
      </c>
    </row>
    <row r="378" spans="1:15" ht="14.25" customHeight="1" x14ac:dyDescent="0.25">
      <c r="A378" s="9">
        <v>44876</v>
      </c>
      <c r="B378" s="4" t="s">
        <v>13</v>
      </c>
      <c r="C378" s="4" t="s">
        <v>17</v>
      </c>
      <c r="D378" s="3" t="s">
        <v>124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6">
        <v>9</v>
      </c>
      <c r="O378" s="4" t="s">
        <v>19</v>
      </c>
    </row>
    <row r="379" spans="1:15" ht="14.25" customHeight="1" x14ac:dyDescent="0.25">
      <c r="A379" s="9">
        <v>44876</v>
      </c>
      <c r="B379" s="4" t="s">
        <v>13</v>
      </c>
      <c r="C379" s="4" t="s">
        <v>17</v>
      </c>
      <c r="D379" s="3" t="s">
        <v>125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6">
        <v>9</v>
      </c>
      <c r="O379" s="4" t="s">
        <v>20</v>
      </c>
    </row>
    <row r="380" spans="1:15" ht="14.25" customHeight="1" x14ac:dyDescent="0.25">
      <c r="A380" s="9">
        <v>44876</v>
      </c>
      <c r="B380" s="4" t="s">
        <v>14</v>
      </c>
      <c r="C380" s="4" t="s">
        <v>17</v>
      </c>
      <c r="D380" s="3" t="s">
        <v>126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6">
        <f>12+9</f>
        <v>21</v>
      </c>
      <c r="O380" s="4" t="s">
        <v>20</v>
      </c>
    </row>
    <row r="381" spans="1:15" ht="14.25" customHeight="1" x14ac:dyDescent="0.25">
      <c r="A381" s="9">
        <v>44876</v>
      </c>
      <c r="B381" s="4" t="s">
        <v>14</v>
      </c>
      <c r="C381" s="4" t="s">
        <v>17</v>
      </c>
      <c r="D381" s="3" t="s">
        <v>127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6">
        <v>14</v>
      </c>
      <c r="O381" s="4" t="s">
        <v>19</v>
      </c>
    </row>
    <row r="382" spans="1:15" ht="14.25" customHeight="1" x14ac:dyDescent="0.25">
      <c r="A382" s="9">
        <v>44879</v>
      </c>
      <c r="B382" s="4" t="s">
        <v>15</v>
      </c>
      <c r="C382" s="4" t="s">
        <v>17</v>
      </c>
      <c r="D382" s="3" t="s">
        <v>901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6">
        <f>27+7+7</f>
        <v>41</v>
      </c>
      <c r="O382" s="4" t="s">
        <v>20</v>
      </c>
    </row>
    <row r="383" spans="1:15" ht="14.25" customHeight="1" x14ac:dyDescent="0.25">
      <c r="A383" s="9">
        <v>44879</v>
      </c>
      <c r="B383" s="4" t="s">
        <v>15</v>
      </c>
      <c r="C383" s="4" t="s">
        <v>17</v>
      </c>
      <c r="D383" s="3" t="s">
        <v>902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6">
        <v>14</v>
      </c>
      <c r="O383" s="4" t="s">
        <v>20</v>
      </c>
    </row>
    <row r="384" spans="1:15" ht="14.25" customHeight="1" x14ac:dyDescent="0.25">
      <c r="A384" s="9">
        <v>44879</v>
      </c>
      <c r="B384" s="4" t="s">
        <v>15</v>
      </c>
      <c r="C384" s="4" t="s">
        <v>17</v>
      </c>
      <c r="D384" s="3" t="s">
        <v>903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6">
        <f>27+32+7</f>
        <v>66</v>
      </c>
      <c r="O384" s="4" t="s">
        <v>20</v>
      </c>
    </row>
    <row r="385" spans="1:15" ht="14.25" customHeight="1" x14ac:dyDescent="0.25">
      <c r="A385" s="9">
        <v>44879</v>
      </c>
      <c r="B385" s="4" t="s">
        <v>13</v>
      </c>
      <c r="C385" s="4" t="s">
        <v>17</v>
      </c>
      <c r="D385" s="3" t="s">
        <v>904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6">
        <v>9</v>
      </c>
      <c r="O385" s="4" t="s">
        <v>19</v>
      </c>
    </row>
    <row r="386" spans="1:15" ht="14.25" customHeight="1" x14ac:dyDescent="0.25">
      <c r="A386" s="9">
        <v>44879</v>
      </c>
      <c r="B386" s="4" t="s">
        <v>13</v>
      </c>
      <c r="C386" s="4" t="s">
        <v>17</v>
      </c>
      <c r="D386" s="3" t="s">
        <v>905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6">
        <f>24+27+7+2</f>
        <v>60</v>
      </c>
      <c r="O386" s="4" t="s">
        <v>19</v>
      </c>
    </row>
    <row r="387" spans="1:15" ht="14.25" customHeight="1" x14ac:dyDescent="0.25">
      <c r="A387" s="9">
        <v>44879</v>
      </c>
      <c r="B387" s="4" t="s">
        <v>13</v>
      </c>
      <c r="C387" s="4" t="s">
        <v>17</v>
      </c>
      <c r="D387" s="3" t="s">
        <v>906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v>9</v>
      </c>
      <c r="O387" s="4" t="s">
        <v>19</v>
      </c>
    </row>
    <row r="388" spans="1:15" ht="14.25" customHeight="1" x14ac:dyDescent="0.25">
      <c r="A388" s="9">
        <v>44879</v>
      </c>
      <c r="B388" s="4" t="s">
        <v>13</v>
      </c>
      <c r="C388" s="4" t="s">
        <v>17</v>
      </c>
      <c r="D388" s="3" t="s">
        <v>907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v>14</v>
      </c>
      <c r="O388" s="4" t="s">
        <v>19</v>
      </c>
    </row>
    <row r="389" spans="1:15" ht="14.25" customHeight="1" x14ac:dyDescent="0.25">
      <c r="A389" s="9">
        <v>44879</v>
      </c>
      <c r="B389" s="4" t="s">
        <v>13</v>
      </c>
      <c r="C389" s="4" t="s">
        <v>17</v>
      </c>
      <c r="D389" s="3" t="s">
        <v>908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6">
        <v>9</v>
      </c>
      <c r="O389" s="4" t="s">
        <v>19</v>
      </c>
    </row>
    <row r="390" spans="1:15" ht="14.25" customHeight="1" x14ac:dyDescent="0.25">
      <c r="A390" s="9">
        <v>44879</v>
      </c>
      <c r="B390" s="4" t="s">
        <v>13</v>
      </c>
      <c r="C390" s="4" t="s">
        <v>17</v>
      </c>
      <c r="D390" s="3" t="s">
        <v>909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6">
        <v>9</v>
      </c>
      <c r="O390" s="4" t="s">
        <v>19</v>
      </c>
    </row>
    <row r="391" spans="1:15" ht="14.25" customHeight="1" x14ac:dyDescent="0.25">
      <c r="A391" s="9">
        <v>44879</v>
      </c>
      <c r="B391" s="4" t="s">
        <v>13</v>
      </c>
      <c r="C391" s="4" t="s">
        <v>17</v>
      </c>
      <c r="D391" s="3" t="s">
        <v>910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6">
        <v>9</v>
      </c>
      <c r="O391" s="4" t="s">
        <v>19</v>
      </c>
    </row>
    <row r="392" spans="1:15" ht="14.25" customHeight="1" x14ac:dyDescent="0.25">
      <c r="A392" s="9">
        <v>44879</v>
      </c>
      <c r="B392" s="4" t="s">
        <v>13</v>
      </c>
      <c r="C392" s="4" t="s">
        <v>17</v>
      </c>
      <c r="D392" s="3" t="s">
        <v>911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6">
        <v>14</v>
      </c>
      <c r="O392" s="4" t="s">
        <v>19</v>
      </c>
    </row>
    <row r="393" spans="1:15" ht="14.25" customHeight="1" x14ac:dyDescent="0.25">
      <c r="A393" s="9">
        <v>44879</v>
      </c>
      <c r="B393" s="4" t="s">
        <v>13</v>
      </c>
      <c r="C393" s="4" t="s">
        <v>17</v>
      </c>
      <c r="D393" s="3" t="s">
        <v>912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6">
        <v>9</v>
      </c>
      <c r="O393" s="4" t="s">
        <v>19</v>
      </c>
    </row>
    <row r="394" spans="1:15" ht="14.25" customHeight="1" x14ac:dyDescent="0.25">
      <c r="A394" s="9">
        <v>44879</v>
      </c>
      <c r="B394" s="4" t="s">
        <v>13</v>
      </c>
      <c r="C394" s="4" t="s">
        <v>17</v>
      </c>
      <c r="D394" s="3" t="s">
        <v>913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6">
        <v>9</v>
      </c>
      <c r="O394" s="4" t="s">
        <v>19</v>
      </c>
    </row>
    <row r="395" spans="1:15" ht="14.25" customHeight="1" x14ac:dyDescent="0.25">
      <c r="A395" s="9">
        <v>44879</v>
      </c>
      <c r="B395" s="4" t="s">
        <v>13</v>
      </c>
      <c r="C395" s="4" t="s">
        <v>17</v>
      </c>
      <c r="D395" s="3" t="s">
        <v>914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6">
        <v>9</v>
      </c>
      <c r="O395" s="4" t="s">
        <v>20</v>
      </c>
    </row>
    <row r="396" spans="1:15" ht="14.25" customHeight="1" x14ac:dyDescent="0.25">
      <c r="A396" s="9">
        <v>44879</v>
      </c>
      <c r="B396" s="4" t="s">
        <v>13</v>
      </c>
      <c r="C396" s="4" t="s">
        <v>17</v>
      </c>
      <c r="D396" s="3" t="s">
        <v>915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6">
        <v>9</v>
      </c>
      <c r="O396" s="4" t="s">
        <v>20</v>
      </c>
    </row>
    <row r="397" spans="1:15" ht="14.25" customHeight="1" x14ac:dyDescent="0.25">
      <c r="A397" s="9">
        <v>44879</v>
      </c>
      <c r="B397" s="4" t="s">
        <v>13</v>
      </c>
      <c r="C397" s="4" t="s">
        <v>17</v>
      </c>
      <c r="D397" s="3" t="s">
        <v>916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6">
        <v>14</v>
      </c>
      <c r="O397" s="4" t="s">
        <v>20</v>
      </c>
    </row>
    <row r="398" spans="1:15" ht="14.25" customHeight="1" x14ac:dyDescent="0.25">
      <c r="A398" s="9">
        <v>44879</v>
      </c>
      <c r="B398" s="4" t="s">
        <v>13</v>
      </c>
      <c r="C398" s="4" t="s">
        <v>17</v>
      </c>
      <c r="D398" s="3" t="s">
        <v>917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6">
        <v>24</v>
      </c>
      <c r="O398" s="4" t="s">
        <v>20</v>
      </c>
    </row>
    <row r="399" spans="1:15" ht="14.25" customHeight="1" x14ac:dyDescent="0.25">
      <c r="A399" s="9">
        <v>44879</v>
      </c>
      <c r="B399" s="4" t="s">
        <v>13</v>
      </c>
      <c r="C399" s="4" t="s">
        <v>17</v>
      </c>
      <c r="D399" s="3" t="s">
        <v>918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6">
        <v>24</v>
      </c>
      <c r="O399" s="4" t="s">
        <v>20</v>
      </c>
    </row>
    <row r="400" spans="1:15" ht="14.25" customHeight="1" x14ac:dyDescent="0.25">
      <c r="A400" s="9">
        <v>44879</v>
      </c>
      <c r="B400" s="4" t="s">
        <v>13</v>
      </c>
      <c r="C400" s="4" t="s">
        <v>17</v>
      </c>
      <c r="D400" s="3" t="s">
        <v>919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6">
        <v>9</v>
      </c>
      <c r="O400" s="4" t="s">
        <v>20</v>
      </c>
    </row>
    <row r="401" spans="1:15" ht="14.25" customHeight="1" x14ac:dyDescent="0.25">
      <c r="A401" s="9">
        <v>44879</v>
      </c>
      <c r="B401" s="4" t="s">
        <v>13</v>
      </c>
      <c r="C401" s="4" t="s">
        <v>17</v>
      </c>
      <c r="D401" s="3" t="s">
        <v>920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6">
        <v>9</v>
      </c>
      <c r="O401" s="4" t="s">
        <v>20</v>
      </c>
    </row>
    <row r="402" spans="1:15" ht="14.25" customHeight="1" x14ac:dyDescent="0.25">
      <c r="A402" s="9">
        <v>44879</v>
      </c>
      <c r="B402" s="4" t="s">
        <v>14</v>
      </c>
      <c r="C402" s="4" t="s">
        <v>17</v>
      </c>
      <c r="D402" s="3" t="s">
        <v>921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6">
        <v>14</v>
      </c>
      <c r="O402" s="4" t="s">
        <v>19</v>
      </c>
    </row>
    <row r="403" spans="1:15" ht="14.25" customHeight="1" x14ac:dyDescent="0.25">
      <c r="A403" s="9">
        <v>44879</v>
      </c>
      <c r="B403" s="4" t="s">
        <v>14</v>
      </c>
      <c r="C403" s="4" t="s">
        <v>17</v>
      </c>
      <c r="D403" s="3" t="s">
        <v>922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6">
        <f>12+17</f>
        <v>29</v>
      </c>
      <c r="O403" s="4" t="s">
        <v>19</v>
      </c>
    </row>
    <row r="404" spans="1:15" ht="14.25" customHeight="1" x14ac:dyDescent="0.25">
      <c r="A404" s="9">
        <v>44879</v>
      </c>
      <c r="B404" s="4" t="s">
        <v>14</v>
      </c>
      <c r="C404" s="4" t="s">
        <v>17</v>
      </c>
      <c r="D404" s="3" t="s">
        <v>923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6">
        <f>12+17</f>
        <v>29</v>
      </c>
      <c r="O404" s="4" t="s">
        <v>19</v>
      </c>
    </row>
    <row r="405" spans="1:15" ht="14.25" customHeight="1" x14ac:dyDescent="0.25">
      <c r="A405" s="9">
        <v>44879</v>
      </c>
      <c r="B405" s="4" t="s">
        <v>14</v>
      </c>
      <c r="C405" s="4" t="s">
        <v>17</v>
      </c>
      <c r="D405" s="3" t="s">
        <v>924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6">
        <f>14+5</f>
        <v>19</v>
      </c>
      <c r="O405" s="4" t="s">
        <v>19</v>
      </c>
    </row>
    <row r="406" spans="1:15" ht="14.25" customHeight="1" x14ac:dyDescent="0.25">
      <c r="A406" s="9">
        <v>44879</v>
      </c>
      <c r="B406" s="4" t="s">
        <v>14</v>
      </c>
      <c r="C406" s="4" t="s">
        <v>17</v>
      </c>
      <c r="D406" s="3" t="s">
        <v>925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6">
        <v>19</v>
      </c>
      <c r="O406" s="4" t="s">
        <v>19</v>
      </c>
    </row>
    <row r="407" spans="1:15" ht="14.25" customHeight="1" x14ac:dyDescent="0.25">
      <c r="A407" s="9">
        <v>44879</v>
      </c>
      <c r="B407" s="4" t="s">
        <v>14</v>
      </c>
      <c r="C407" s="4" t="s">
        <v>17</v>
      </c>
      <c r="D407" s="3" t="s">
        <v>926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6">
        <v>24</v>
      </c>
      <c r="O407" s="4" t="s">
        <v>19</v>
      </c>
    </row>
    <row r="408" spans="1:15" ht="14.25" customHeight="1" x14ac:dyDescent="0.25">
      <c r="A408" s="9">
        <v>44879</v>
      </c>
      <c r="B408" s="4" t="s">
        <v>14</v>
      </c>
      <c r="C408" s="4" t="s">
        <v>17</v>
      </c>
      <c r="D408" s="3" t="s">
        <v>927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6">
        <v>19</v>
      </c>
      <c r="O408" s="4" t="s">
        <v>19</v>
      </c>
    </row>
    <row r="409" spans="1:15" ht="14.25" customHeight="1" x14ac:dyDescent="0.25">
      <c r="A409" s="9">
        <v>44879</v>
      </c>
      <c r="B409" s="4" t="s">
        <v>14</v>
      </c>
      <c r="C409" s="4" t="s">
        <v>17</v>
      </c>
      <c r="D409" s="3" t="s">
        <v>928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v>14</v>
      </c>
      <c r="O409" s="4" t="s">
        <v>19</v>
      </c>
    </row>
    <row r="410" spans="1:15" ht="14.25" customHeight="1" x14ac:dyDescent="0.25">
      <c r="A410" s="9">
        <v>44879</v>
      </c>
      <c r="B410" s="4" t="s">
        <v>14</v>
      </c>
      <c r="C410" s="4" t="s">
        <v>17</v>
      </c>
      <c r="D410" s="3" t="s">
        <v>929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f>14+27</f>
        <v>41</v>
      </c>
      <c r="O410" s="4" t="s">
        <v>19</v>
      </c>
    </row>
    <row r="411" spans="1:15" ht="14.25" customHeight="1" x14ac:dyDescent="0.25">
      <c r="A411" s="9">
        <v>44879</v>
      </c>
      <c r="B411" s="4" t="s">
        <v>14</v>
      </c>
      <c r="C411" s="4" t="s">
        <v>17</v>
      </c>
      <c r="D411" s="3" t="s">
        <v>930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6">
        <v>19</v>
      </c>
      <c r="O411" s="4" t="s">
        <v>19</v>
      </c>
    </row>
    <row r="412" spans="1:15" ht="14.25" customHeight="1" x14ac:dyDescent="0.25">
      <c r="A412" s="9">
        <v>44879</v>
      </c>
      <c r="B412" s="4" t="s">
        <v>14</v>
      </c>
      <c r="C412" s="4" t="s">
        <v>17</v>
      </c>
      <c r="D412" s="3" t="s">
        <v>931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6">
        <v>19</v>
      </c>
      <c r="O412" s="4" t="s">
        <v>19</v>
      </c>
    </row>
    <row r="413" spans="1:15" ht="14.25" customHeight="1" x14ac:dyDescent="0.25">
      <c r="A413" s="9">
        <v>44879</v>
      </c>
      <c r="B413" s="4" t="s">
        <v>14</v>
      </c>
      <c r="C413" s="4" t="s">
        <v>17</v>
      </c>
      <c r="D413" s="3" t="s">
        <v>932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6">
        <v>14</v>
      </c>
      <c r="O413" s="4" t="s">
        <v>19</v>
      </c>
    </row>
    <row r="414" spans="1:15" ht="14.25" customHeight="1" x14ac:dyDescent="0.25">
      <c r="A414" s="9">
        <v>44879</v>
      </c>
      <c r="B414" s="4" t="s">
        <v>14</v>
      </c>
      <c r="C414" s="4" t="s">
        <v>17</v>
      </c>
      <c r="D414" s="3" t="s">
        <v>933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6">
        <f>27+7+7</f>
        <v>41</v>
      </c>
      <c r="O414" s="4" t="s">
        <v>19</v>
      </c>
    </row>
    <row r="415" spans="1:15" ht="14.25" customHeight="1" x14ac:dyDescent="0.25">
      <c r="A415" s="9">
        <v>44879</v>
      </c>
      <c r="B415" s="4" t="s">
        <v>14</v>
      </c>
      <c r="C415" s="4" t="s">
        <v>17</v>
      </c>
      <c r="D415" s="3" t="s">
        <v>934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6">
        <v>14</v>
      </c>
      <c r="O415" s="4" t="s">
        <v>19</v>
      </c>
    </row>
    <row r="416" spans="1:15" ht="14.25" customHeight="1" x14ac:dyDescent="0.25">
      <c r="A416" s="9">
        <v>44879</v>
      </c>
      <c r="B416" s="4" t="s">
        <v>14</v>
      </c>
      <c r="C416" s="4" t="s">
        <v>17</v>
      </c>
      <c r="D416" s="3" t="s">
        <v>935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6">
        <f>27+7+52</f>
        <v>86</v>
      </c>
      <c r="O416" s="4" t="s">
        <v>19</v>
      </c>
    </row>
    <row r="417" spans="1:15" ht="14.25" customHeight="1" x14ac:dyDescent="0.25">
      <c r="A417" s="9">
        <v>44879</v>
      </c>
      <c r="B417" s="4" t="s">
        <v>14</v>
      </c>
      <c r="C417" s="4" t="s">
        <v>17</v>
      </c>
      <c r="D417" s="3" t="s">
        <v>936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6">
        <f>27+7+7</f>
        <v>41</v>
      </c>
      <c r="O417" s="4" t="s">
        <v>19</v>
      </c>
    </row>
    <row r="418" spans="1:15" ht="14.25" customHeight="1" x14ac:dyDescent="0.25">
      <c r="A418" s="9">
        <v>44879</v>
      </c>
      <c r="B418" s="4" t="s">
        <v>14</v>
      </c>
      <c r="C418" s="4" t="s">
        <v>17</v>
      </c>
      <c r="D418" s="3" t="s">
        <v>937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6">
        <f>7+24+27+7</f>
        <v>65</v>
      </c>
      <c r="O418" s="4" t="s">
        <v>19</v>
      </c>
    </row>
    <row r="419" spans="1:15" ht="14.25" customHeight="1" x14ac:dyDescent="0.25">
      <c r="A419" s="9">
        <v>44879</v>
      </c>
      <c r="B419" s="4" t="s">
        <v>14</v>
      </c>
      <c r="C419" s="4" t="s">
        <v>17</v>
      </c>
      <c r="D419" s="3" t="s">
        <v>938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6">
        <f>7+27</f>
        <v>34</v>
      </c>
      <c r="O419" s="4" t="s">
        <v>19</v>
      </c>
    </row>
    <row r="420" spans="1:15" ht="14.25" customHeight="1" x14ac:dyDescent="0.25">
      <c r="A420" s="9">
        <v>44879</v>
      </c>
      <c r="B420" s="4" t="s">
        <v>14</v>
      </c>
      <c r="C420" s="4" t="s">
        <v>17</v>
      </c>
      <c r="D420" s="3" t="s">
        <v>939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6">
        <v>9</v>
      </c>
      <c r="O420" s="4" t="s">
        <v>19</v>
      </c>
    </row>
    <row r="421" spans="1:15" ht="14.25" customHeight="1" x14ac:dyDescent="0.25">
      <c r="A421" s="9">
        <v>44879</v>
      </c>
      <c r="B421" s="4" t="s">
        <v>14</v>
      </c>
      <c r="C421" s="4" t="s">
        <v>17</v>
      </c>
      <c r="D421" s="3" t="s">
        <v>940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6">
        <v>14</v>
      </c>
      <c r="O421" s="4" t="s">
        <v>19</v>
      </c>
    </row>
    <row r="422" spans="1:15" ht="14.25" customHeight="1" x14ac:dyDescent="0.25">
      <c r="A422" s="9">
        <v>44879</v>
      </c>
      <c r="B422" s="4" t="s">
        <v>14</v>
      </c>
      <c r="C422" s="4" t="s">
        <v>17</v>
      </c>
      <c r="D422" s="3" t="s">
        <v>941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6">
        <v>14</v>
      </c>
      <c r="O422" s="4" t="s">
        <v>19</v>
      </c>
    </row>
    <row r="423" spans="1:15" ht="14.25" customHeight="1" x14ac:dyDescent="0.25">
      <c r="A423" s="9">
        <v>44879</v>
      </c>
      <c r="B423" s="4" t="s">
        <v>14</v>
      </c>
      <c r="C423" s="4" t="s">
        <v>17</v>
      </c>
      <c r="D423" s="3" t="s">
        <v>942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6">
        <f>14+27</f>
        <v>41</v>
      </c>
      <c r="O423" s="4" t="s">
        <v>20</v>
      </c>
    </row>
    <row r="424" spans="1:15" ht="14.25" customHeight="1" x14ac:dyDescent="0.25">
      <c r="A424" s="9">
        <v>44879</v>
      </c>
      <c r="B424" s="4" t="s">
        <v>14</v>
      </c>
      <c r="C424" s="4" t="s">
        <v>17</v>
      </c>
      <c r="D424" s="3" t="s">
        <v>943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6">
        <v>14</v>
      </c>
      <c r="O424" s="4" t="s">
        <v>20</v>
      </c>
    </row>
    <row r="425" spans="1:15" ht="14.25" customHeight="1" x14ac:dyDescent="0.25">
      <c r="A425" s="9">
        <v>44879</v>
      </c>
      <c r="B425" s="4" t="s">
        <v>14</v>
      </c>
      <c r="C425" s="4" t="s">
        <v>17</v>
      </c>
      <c r="D425" s="3" t="s">
        <v>944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6">
        <f>12+27</f>
        <v>39</v>
      </c>
      <c r="O425" s="4" t="s">
        <v>20</v>
      </c>
    </row>
    <row r="426" spans="1:15" ht="14.25" customHeight="1" x14ac:dyDescent="0.25">
      <c r="A426" s="9">
        <v>44879</v>
      </c>
      <c r="B426" s="4" t="s">
        <v>14</v>
      </c>
      <c r="C426" s="4" t="s">
        <v>17</v>
      </c>
      <c r="D426" s="3" t="s">
        <v>945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6">
        <f>14+27</f>
        <v>41</v>
      </c>
      <c r="O426" s="4" t="s">
        <v>20</v>
      </c>
    </row>
    <row r="427" spans="1:15" ht="14.25" customHeight="1" x14ac:dyDescent="0.25">
      <c r="A427" s="9">
        <v>44879</v>
      </c>
      <c r="B427" s="4" t="s">
        <v>14</v>
      </c>
      <c r="C427" s="4" t="s">
        <v>17</v>
      </c>
      <c r="D427" s="3" t="s">
        <v>946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6">
        <f>27+7+27+7</f>
        <v>68</v>
      </c>
      <c r="O427" s="4" t="s">
        <v>20</v>
      </c>
    </row>
    <row r="428" spans="1:15" ht="14.25" customHeight="1" x14ac:dyDescent="0.25">
      <c r="A428" s="9">
        <v>44879</v>
      </c>
      <c r="B428" s="4" t="s">
        <v>14</v>
      </c>
      <c r="C428" s="4" t="s">
        <v>17</v>
      </c>
      <c r="D428" s="3" t="s">
        <v>891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6">
        <v>9.5</v>
      </c>
      <c r="O428" s="4" t="s">
        <v>20</v>
      </c>
    </row>
    <row r="429" spans="1:15" ht="14.25" customHeight="1" x14ac:dyDescent="0.25">
      <c r="A429" s="9">
        <v>44879</v>
      </c>
      <c r="B429" s="4" t="s">
        <v>14</v>
      </c>
      <c r="C429" s="4" t="s">
        <v>17</v>
      </c>
      <c r="D429" s="3" t="s">
        <v>947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6">
        <v>14</v>
      </c>
      <c r="O429" s="4" t="s">
        <v>20</v>
      </c>
    </row>
    <row r="430" spans="1:15" ht="14.25" customHeight="1" x14ac:dyDescent="0.25">
      <c r="A430" s="9">
        <v>44879</v>
      </c>
      <c r="B430" s="4" t="s">
        <v>14</v>
      </c>
      <c r="C430" s="4" t="s">
        <v>17</v>
      </c>
      <c r="D430" s="3" t="s">
        <v>948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6">
        <f>27+7+12</f>
        <v>46</v>
      </c>
      <c r="O430" s="4" t="s">
        <v>20</v>
      </c>
    </row>
    <row r="431" spans="1:15" ht="14.25" customHeight="1" x14ac:dyDescent="0.25">
      <c r="A431" s="9">
        <v>44879</v>
      </c>
      <c r="B431" s="4" t="s">
        <v>14</v>
      </c>
      <c r="C431" s="4" t="s">
        <v>17</v>
      </c>
      <c r="D431" s="3" t="s">
        <v>949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6">
        <f>7+27+7</f>
        <v>41</v>
      </c>
      <c r="O431" s="4" t="s">
        <v>20</v>
      </c>
    </row>
    <row r="432" spans="1:15" ht="14.25" customHeight="1" x14ac:dyDescent="0.25">
      <c r="A432" s="9">
        <v>44879</v>
      </c>
      <c r="B432" s="4" t="s">
        <v>14</v>
      </c>
      <c r="C432" s="4" t="s">
        <v>17</v>
      </c>
      <c r="D432" s="3" t="s">
        <v>950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6">
        <f>5+32+7</f>
        <v>44</v>
      </c>
      <c r="O432" s="4" t="s">
        <v>20</v>
      </c>
    </row>
    <row r="433" spans="1:15" ht="14.25" customHeight="1" x14ac:dyDescent="0.25">
      <c r="A433" s="9">
        <v>44879</v>
      </c>
      <c r="B433" s="4" t="s">
        <v>14</v>
      </c>
      <c r="C433" s="4" t="s">
        <v>17</v>
      </c>
      <c r="D433" s="3" t="s">
        <v>951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6">
        <v>24</v>
      </c>
      <c r="O433" s="4" t="s">
        <v>20</v>
      </c>
    </row>
    <row r="434" spans="1:15" ht="14.25" customHeight="1" x14ac:dyDescent="0.25">
      <c r="A434" s="9">
        <v>44879</v>
      </c>
      <c r="B434" s="4" t="s">
        <v>14</v>
      </c>
      <c r="C434" s="4" t="s">
        <v>17</v>
      </c>
      <c r="D434" s="3" t="s">
        <v>952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6">
        <v>14</v>
      </c>
      <c r="O434" s="4" t="s">
        <v>20</v>
      </c>
    </row>
    <row r="435" spans="1:15" ht="14.25" customHeight="1" x14ac:dyDescent="0.25">
      <c r="A435" s="9">
        <v>44879</v>
      </c>
      <c r="B435" s="4" t="s">
        <v>14</v>
      </c>
      <c r="C435" s="4" t="s">
        <v>17</v>
      </c>
      <c r="D435" s="3" t="s">
        <v>953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6">
        <v>14</v>
      </c>
      <c r="O435" s="4" t="s">
        <v>20</v>
      </c>
    </row>
    <row r="436" spans="1:15" ht="14.25" customHeight="1" x14ac:dyDescent="0.25">
      <c r="A436" s="9">
        <v>44879</v>
      </c>
      <c r="B436" s="4" t="s">
        <v>14</v>
      </c>
      <c r="C436" s="4" t="s">
        <v>17</v>
      </c>
      <c r="D436" s="3" t="s">
        <v>954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6">
        <v>24</v>
      </c>
      <c r="O436" s="4" t="s">
        <v>20</v>
      </c>
    </row>
    <row r="437" spans="1:15" ht="14.25" customHeight="1" x14ac:dyDescent="0.25">
      <c r="A437" s="9">
        <v>44879</v>
      </c>
      <c r="B437" s="4" t="s">
        <v>14</v>
      </c>
      <c r="C437" s="4" t="s">
        <v>17</v>
      </c>
      <c r="D437" s="3" t="s">
        <v>955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6">
        <v>14</v>
      </c>
      <c r="O437" s="4" t="s">
        <v>20</v>
      </c>
    </row>
    <row r="438" spans="1:15" ht="14.25" customHeight="1" x14ac:dyDescent="0.25">
      <c r="A438" s="9">
        <v>44879</v>
      </c>
      <c r="B438" s="4" t="s">
        <v>14</v>
      </c>
      <c r="C438" s="4" t="s">
        <v>17</v>
      </c>
      <c r="D438" s="3" t="s">
        <v>956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6">
        <v>16</v>
      </c>
      <c r="O438" s="4" t="s">
        <v>20</v>
      </c>
    </row>
    <row r="439" spans="1:15" ht="14.25" customHeight="1" x14ac:dyDescent="0.25">
      <c r="A439" s="9">
        <v>44880</v>
      </c>
      <c r="B439" s="4" t="s">
        <v>15</v>
      </c>
      <c r="C439" s="4" t="s">
        <v>17</v>
      </c>
      <c r="D439" s="3" t="s">
        <v>1142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6">
        <v>19</v>
      </c>
      <c r="O439" s="4" t="s">
        <v>19</v>
      </c>
    </row>
    <row r="440" spans="1:15" ht="14.25" customHeight="1" x14ac:dyDescent="0.25">
      <c r="A440" s="9">
        <v>44880</v>
      </c>
      <c r="B440" s="4" t="s">
        <v>15</v>
      </c>
      <c r="C440" s="4" t="s">
        <v>17</v>
      </c>
      <c r="D440" s="3" t="s">
        <v>1143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6">
        <v>14</v>
      </c>
      <c r="O440" s="4" t="s">
        <v>19</v>
      </c>
    </row>
    <row r="441" spans="1:15" ht="14.25" customHeight="1" x14ac:dyDescent="0.25">
      <c r="A441" s="9">
        <v>44880</v>
      </c>
      <c r="B441" s="4" t="s">
        <v>15</v>
      </c>
      <c r="C441" s="4" t="s">
        <v>17</v>
      </c>
      <c r="D441" s="3" t="s">
        <v>1144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6">
        <v>14</v>
      </c>
      <c r="O441" s="4" t="s">
        <v>20</v>
      </c>
    </row>
    <row r="442" spans="1:15" ht="14.25" customHeight="1" x14ac:dyDescent="0.25">
      <c r="A442" s="9">
        <v>44880</v>
      </c>
      <c r="B442" s="4" t="s">
        <v>15</v>
      </c>
      <c r="C442" s="4" t="s">
        <v>17</v>
      </c>
      <c r="D442" s="3" t="s">
        <v>1145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6">
        <v>24</v>
      </c>
      <c r="O442" s="4" t="s">
        <v>20</v>
      </c>
    </row>
    <row r="443" spans="1:15" ht="14.25" customHeight="1" x14ac:dyDescent="0.25">
      <c r="A443" s="9">
        <v>44880</v>
      </c>
      <c r="B443" s="4" t="s">
        <v>15</v>
      </c>
      <c r="C443" s="4" t="s">
        <v>17</v>
      </c>
      <c r="D443" s="3" t="s">
        <v>1146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6">
        <f>27+7+7</f>
        <v>41</v>
      </c>
      <c r="O443" s="4" t="s">
        <v>20</v>
      </c>
    </row>
    <row r="444" spans="1:15" ht="14.25" customHeight="1" x14ac:dyDescent="0.25">
      <c r="A444" s="9">
        <v>44880</v>
      </c>
      <c r="B444" s="4" t="s">
        <v>13</v>
      </c>
      <c r="C444" s="4" t="s">
        <v>17</v>
      </c>
      <c r="D444" s="3" t="s">
        <v>1147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6">
        <v>9</v>
      </c>
      <c r="O444" s="4" t="s">
        <v>19</v>
      </c>
    </row>
    <row r="445" spans="1:15" ht="14.25" customHeight="1" x14ac:dyDescent="0.25">
      <c r="A445" s="9">
        <v>44880</v>
      </c>
      <c r="B445" s="4" t="s">
        <v>13</v>
      </c>
      <c r="C445" s="4" t="s">
        <v>17</v>
      </c>
      <c r="D445" s="3" t="s">
        <v>1148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6">
        <f>27+7+2</f>
        <v>36</v>
      </c>
      <c r="O445" s="4" t="s">
        <v>19</v>
      </c>
    </row>
    <row r="446" spans="1:15" ht="14.25" customHeight="1" x14ac:dyDescent="0.25">
      <c r="A446" s="9">
        <v>44880</v>
      </c>
      <c r="B446" s="4" t="s">
        <v>13</v>
      </c>
      <c r="C446" s="4" t="s">
        <v>17</v>
      </c>
      <c r="D446" s="3" t="s">
        <v>1149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6">
        <v>9</v>
      </c>
      <c r="O446" s="4" t="s">
        <v>19</v>
      </c>
    </row>
    <row r="447" spans="1:15" ht="14.25" customHeight="1" x14ac:dyDescent="0.25">
      <c r="A447" s="9">
        <v>44880</v>
      </c>
      <c r="B447" s="4" t="s">
        <v>13</v>
      </c>
      <c r="C447" s="4" t="s">
        <v>17</v>
      </c>
      <c r="D447" s="3" t="s">
        <v>1150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6">
        <v>9</v>
      </c>
      <c r="O447" s="4" t="s">
        <v>19</v>
      </c>
    </row>
    <row r="448" spans="1:15" ht="14.25" customHeight="1" x14ac:dyDescent="0.25">
      <c r="A448" s="9">
        <v>44880</v>
      </c>
      <c r="B448" s="4" t="s">
        <v>13</v>
      </c>
      <c r="C448" s="4" t="s">
        <v>17</v>
      </c>
      <c r="D448" s="3" t="s">
        <v>1151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6">
        <v>9</v>
      </c>
      <c r="O448" s="4" t="s">
        <v>19</v>
      </c>
    </row>
    <row r="449" spans="1:15" ht="14.25" customHeight="1" x14ac:dyDescent="0.25">
      <c r="A449" s="9">
        <v>44880</v>
      </c>
      <c r="B449" s="4" t="s">
        <v>13</v>
      </c>
      <c r="C449" s="4" t="s">
        <v>17</v>
      </c>
      <c r="D449" s="3" t="s">
        <v>1152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6">
        <v>9</v>
      </c>
      <c r="O449" s="4" t="s">
        <v>19</v>
      </c>
    </row>
    <row r="450" spans="1:15" ht="14.25" customHeight="1" x14ac:dyDescent="0.25">
      <c r="A450" s="9">
        <v>44880</v>
      </c>
      <c r="B450" s="4" t="s">
        <v>13</v>
      </c>
      <c r="C450" s="4" t="s">
        <v>17</v>
      </c>
      <c r="D450" s="3" t="s">
        <v>1153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6">
        <v>9</v>
      </c>
      <c r="O450" s="4" t="s">
        <v>19</v>
      </c>
    </row>
    <row r="451" spans="1:15" ht="14.25" customHeight="1" x14ac:dyDescent="0.25">
      <c r="A451" s="9">
        <v>44880</v>
      </c>
      <c r="B451" s="4" t="s">
        <v>13</v>
      </c>
      <c r="C451" s="4" t="s">
        <v>17</v>
      </c>
      <c r="D451" s="3" t="s">
        <v>1154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6">
        <f>9+24</f>
        <v>33</v>
      </c>
      <c r="O451" s="4" t="s">
        <v>20</v>
      </c>
    </row>
    <row r="452" spans="1:15" ht="14.25" customHeight="1" x14ac:dyDescent="0.25">
      <c r="A452" s="9">
        <v>44880</v>
      </c>
      <c r="B452" s="4" t="s">
        <v>13</v>
      </c>
      <c r="C452" s="4" t="s">
        <v>17</v>
      </c>
      <c r="D452" s="3" t="s">
        <v>1155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6">
        <v>9</v>
      </c>
      <c r="O452" s="4" t="s">
        <v>20</v>
      </c>
    </row>
    <row r="453" spans="1:15" ht="14.25" customHeight="1" x14ac:dyDescent="0.25">
      <c r="A453" s="9">
        <v>44880</v>
      </c>
      <c r="B453" s="4" t="s">
        <v>13</v>
      </c>
      <c r="C453" s="4" t="s">
        <v>17</v>
      </c>
      <c r="D453" s="3" t="s">
        <v>1156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6">
        <f>9+24</f>
        <v>33</v>
      </c>
      <c r="O453" s="4" t="s">
        <v>20</v>
      </c>
    </row>
    <row r="454" spans="1:15" ht="14.25" customHeight="1" x14ac:dyDescent="0.25">
      <c r="A454" s="9">
        <v>44880</v>
      </c>
      <c r="B454" s="4" t="s">
        <v>13</v>
      </c>
      <c r="C454" s="4" t="s">
        <v>17</v>
      </c>
      <c r="D454" s="3" t="s">
        <v>1157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6">
        <v>9</v>
      </c>
      <c r="O454" s="4" t="s">
        <v>20</v>
      </c>
    </row>
    <row r="455" spans="1:15" ht="14.25" customHeight="1" x14ac:dyDescent="0.25">
      <c r="A455" s="9">
        <v>44880</v>
      </c>
      <c r="B455" s="4" t="s">
        <v>13</v>
      </c>
      <c r="C455" s="4" t="s">
        <v>17</v>
      </c>
      <c r="D455" s="3" t="s">
        <v>1158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6">
        <v>9</v>
      </c>
      <c r="O455" s="4" t="s">
        <v>20</v>
      </c>
    </row>
    <row r="456" spans="1:15" ht="14.25" customHeight="1" x14ac:dyDescent="0.25">
      <c r="A456" s="9">
        <v>44880</v>
      </c>
      <c r="B456" s="4" t="s">
        <v>13</v>
      </c>
      <c r="C456" s="4" t="s">
        <v>17</v>
      </c>
      <c r="D456" s="3" t="s">
        <v>1159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6">
        <v>9</v>
      </c>
      <c r="O456" s="4" t="s">
        <v>20</v>
      </c>
    </row>
    <row r="457" spans="1:15" ht="14.25" customHeight="1" x14ac:dyDescent="0.25">
      <c r="A457" s="9">
        <v>44880</v>
      </c>
      <c r="B457" s="4" t="s">
        <v>13</v>
      </c>
      <c r="C457" s="4" t="s">
        <v>17</v>
      </c>
      <c r="D457" s="3" t="s">
        <v>1160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6">
        <v>9</v>
      </c>
      <c r="O457" s="4" t="s">
        <v>20</v>
      </c>
    </row>
    <row r="458" spans="1:15" ht="14.25" customHeight="1" x14ac:dyDescent="0.25">
      <c r="A458" s="9">
        <v>44880</v>
      </c>
      <c r="B458" s="4" t="s">
        <v>13</v>
      </c>
      <c r="C458" s="4" t="s">
        <v>17</v>
      </c>
      <c r="D458" s="3" t="s">
        <v>1161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6">
        <v>26</v>
      </c>
      <c r="O458" s="4" t="s">
        <v>20</v>
      </c>
    </row>
    <row r="459" spans="1:15" ht="14.25" customHeight="1" x14ac:dyDescent="0.25">
      <c r="A459" s="9">
        <v>44880</v>
      </c>
      <c r="B459" s="4" t="s">
        <v>13</v>
      </c>
      <c r="C459" s="4" t="s">
        <v>17</v>
      </c>
      <c r="D459" s="3" t="s">
        <v>1162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6">
        <v>9</v>
      </c>
      <c r="O459" s="4" t="s">
        <v>20</v>
      </c>
    </row>
    <row r="460" spans="1:15" ht="14.25" customHeight="1" x14ac:dyDescent="0.25">
      <c r="A460" s="9">
        <v>44880</v>
      </c>
      <c r="B460" s="4" t="s">
        <v>13</v>
      </c>
      <c r="C460" s="4" t="s">
        <v>17</v>
      </c>
      <c r="D460" s="3" t="s">
        <v>1086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6">
        <v>9.5</v>
      </c>
      <c r="O460" s="4" t="s">
        <v>20</v>
      </c>
    </row>
    <row r="461" spans="1:15" ht="14.25" customHeight="1" x14ac:dyDescent="0.25">
      <c r="A461" s="9">
        <v>44880</v>
      </c>
      <c r="B461" s="4" t="s">
        <v>13</v>
      </c>
      <c r="C461" s="4" t="s">
        <v>17</v>
      </c>
      <c r="D461" s="3" t="s">
        <v>1163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6">
        <v>14</v>
      </c>
      <c r="O461" s="4" t="s">
        <v>20</v>
      </c>
    </row>
    <row r="462" spans="1:15" ht="14.25" customHeight="1" x14ac:dyDescent="0.25">
      <c r="A462" s="9">
        <v>44880</v>
      </c>
      <c r="B462" s="4" t="s">
        <v>13</v>
      </c>
      <c r="C462" s="4" t="s">
        <v>17</v>
      </c>
      <c r="D462" s="3" t="s">
        <v>1164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6">
        <v>9</v>
      </c>
      <c r="O462" s="4" t="s">
        <v>20</v>
      </c>
    </row>
    <row r="463" spans="1:15" ht="14.25" customHeight="1" x14ac:dyDescent="0.25">
      <c r="A463" s="9">
        <v>44880</v>
      </c>
      <c r="B463" s="4" t="s">
        <v>13</v>
      </c>
      <c r="C463" s="4" t="s">
        <v>17</v>
      </c>
      <c r="D463" s="3" t="s">
        <v>1165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6">
        <f>27+14</f>
        <v>41</v>
      </c>
      <c r="O463" s="4" t="s">
        <v>20</v>
      </c>
    </row>
    <row r="464" spans="1:15" ht="14.25" customHeight="1" x14ac:dyDescent="0.25">
      <c r="A464" s="9">
        <v>44880</v>
      </c>
      <c r="B464" s="4" t="s">
        <v>13</v>
      </c>
      <c r="C464" s="4" t="s">
        <v>17</v>
      </c>
      <c r="D464" s="3" t="s">
        <v>1166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6">
        <v>9</v>
      </c>
      <c r="O464" s="4" t="s">
        <v>20</v>
      </c>
    </row>
    <row r="465" spans="1:15" ht="14.25" customHeight="1" x14ac:dyDescent="0.25">
      <c r="A465" s="9">
        <v>44880</v>
      </c>
      <c r="B465" s="4" t="s">
        <v>13</v>
      </c>
      <c r="C465" s="4" t="s">
        <v>17</v>
      </c>
      <c r="D465" s="3" t="s">
        <v>1167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6">
        <v>9</v>
      </c>
      <c r="O465" s="4" t="s">
        <v>20</v>
      </c>
    </row>
    <row r="466" spans="1:15" ht="14.25" customHeight="1" x14ac:dyDescent="0.25">
      <c r="A466" s="9">
        <v>44880</v>
      </c>
      <c r="B466" s="4" t="s">
        <v>13</v>
      </c>
      <c r="C466" s="4" t="s">
        <v>17</v>
      </c>
      <c r="D466" s="3" t="s">
        <v>1168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6">
        <f>9+27</f>
        <v>36</v>
      </c>
      <c r="O466" s="4" t="s">
        <v>20</v>
      </c>
    </row>
    <row r="467" spans="1:15" ht="14.25" customHeight="1" x14ac:dyDescent="0.25">
      <c r="A467" s="9">
        <v>44880</v>
      </c>
      <c r="B467" s="4" t="s">
        <v>14</v>
      </c>
      <c r="C467" s="4" t="s">
        <v>17</v>
      </c>
      <c r="D467" s="3" t="s">
        <v>1169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6">
        <v>14</v>
      </c>
      <c r="O467" s="4" t="s">
        <v>20</v>
      </c>
    </row>
    <row r="468" spans="1:15" ht="14.25" customHeight="1" x14ac:dyDescent="0.25">
      <c r="A468" s="9">
        <v>44880</v>
      </c>
      <c r="B468" s="4" t="s">
        <v>14</v>
      </c>
      <c r="C468" s="4" t="s">
        <v>17</v>
      </c>
      <c r="D468" s="3" t="s">
        <v>1170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6">
        <v>24</v>
      </c>
      <c r="O468" s="4" t="s">
        <v>20</v>
      </c>
    </row>
    <row r="469" spans="1:15" ht="14.25" customHeight="1" x14ac:dyDescent="0.25">
      <c r="A469" s="9">
        <v>44880</v>
      </c>
      <c r="B469" s="4" t="s">
        <v>14</v>
      </c>
      <c r="C469" s="4" t="s">
        <v>17</v>
      </c>
      <c r="D469" s="3" t="s">
        <v>1171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6">
        <f>7+27+24+7+2</f>
        <v>67</v>
      </c>
      <c r="O469" s="4" t="s">
        <v>20</v>
      </c>
    </row>
    <row r="470" spans="1:15" ht="14.25" customHeight="1" x14ac:dyDescent="0.25">
      <c r="A470" s="9">
        <v>44880</v>
      </c>
      <c r="B470" s="4" t="s">
        <v>14</v>
      </c>
      <c r="C470" s="4" t="s">
        <v>17</v>
      </c>
      <c r="D470" s="3" t="s">
        <v>1172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6">
        <v>14</v>
      </c>
      <c r="O470" s="4" t="s">
        <v>20</v>
      </c>
    </row>
    <row r="471" spans="1:15" ht="14.25" customHeight="1" x14ac:dyDescent="0.25">
      <c r="A471" s="9">
        <v>44880</v>
      </c>
      <c r="B471" s="4" t="s">
        <v>14</v>
      </c>
      <c r="C471" s="4" t="s">
        <v>17</v>
      </c>
      <c r="D471" s="3" t="s">
        <v>1173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6">
        <v>14</v>
      </c>
      <c r="O471" s="4" t="s">
        <v>20</v>
      </c>
    </row>
    <row r="472" spans="1:15" ht="14.25" customHeight="1" x14ac:dyDescent="0.25">
      <c r="A472" s="9">
        <v>44880</v>
      </c>
      <c r="B472" s="4" t="s">
        <v>14</v>
      </c>
      <c r="C472" s="4" t="s">
        <v>17</v>
      </c>
      <c r="D472" s="3" t="s">
        <v>1174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6">
        <v>14</v>
      </c>
      <c r="O472" s="4" t="s">
        <v>20</v>
      </c>
    </row>
    <row r="473" spans="1:15" ht="14.25" customHeight="1" x14ac:dyDescent="0.25">
      <c r="A473" s="9">
        <v>44880</v>
      </c>
      <c r="B473" s="4" t="s">
        <v>14</v>
      </c>
      <c r="C473" s="4" t="s">
        <v>17</v>
      </c>
      <c r="D473" s="3" t="s">
        <v>1175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6">
        <v>14</v>
      </c>
      <c r="O473" s="4" t="s">
        <v>20</v>
      </c>
    </row>
    <row r="474" spans="1:15" ht="14.25" customHeight="1" x14ac:dyDescent="0.25">
      <c r="A474" s="9">
        <v>44880</v>
      </c>
      <c r="B474" s="4" t="s">
        <v>14</v>
      </c>
      <c r="C474" s="4" t="s">
        <v>17</v>
      </c>
      <c r="D474" s="3" t="s">
        <v>1176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6">
        <v>14</v>
      </c>
      <c r="O474" s="4" t="s">
        <v>20</v>
      </c>
    </row>
    <row r="475" spans="1:15" ht="14.25" customHeight="1" x14ac:dyDescent="0.25">
      <c r="A475" s="9">
        <v>44880</v>
      </c>
      <c r="B475" s="4" t="s">
        <v>14</v>
      </c>
      <c r="C475" s="4" t="s">
        <v>17</v>
      </c>
      <c r="D475" s="3" t="s">
        <v>1177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6">
        <v>24</v>
      </c>
      <c r="O475" s="4" t="s">
        <v>20</v>
      </c>
    </row>
    <row r="476" spans="1:15" ht="14.25" customHeight="1" x14ac:dyDescent="0.25">
      <c r="A476" s="9">
        <v>44880</v>
      </c>
      <c r="B476" s="4" t="s">
        <v>14</v>
      </c>
      <c r="C476" s="4" t="s">
        <v>17</v>
      </c>
      <c r="D476" s="3" t="s">
        <v>1178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6">
        <f>14+27</f>
        <v>41</v>
      </c>
      <c r="O476" s="4" t="s">
        <v>20</v>
      </c>
    </row>
    <row r="477" spans="1:15" ht="14.25" customHeight="1" x14ac:dyDescent="0.25">
      <c r="A477" s="9">
        <v>44880</v>
      </c>
      <c r="B477" s="4" t="s">
        <v>14</v>
      </c>
      <c r="C477" s="4" t="s">
        <v>17</v>
      </c>
      <c r="D477" s="3" t="s">
        <v>1179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6">
        <v>14</v>
      </c>
      <c r="O477" s="4" t="s">
        <v>20</v>
      </c>
    </row>
    <row r="478" spans="1:15" ht="14.25" customHeight="1" x14ac:dyDescent="0.25">
      <c r="A478" s="9">
        <v>44880</v>
      </c>
      <c r="B478" s="4" t="s">
        <v>14</v>
      </c>
      <c r="C478" s="4" t="s">
        <v>17</v>
      </c>
      <c r="D478" s="3" t="s">
        <v>1180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6">
        <v>14</v>
      </c>
      <c r="O478" s="4" t="s">
        <v>20</v>
      </c>
    </row>
    <row r="479" spans="1:15" ht="14.25" customHeight="1" x14ac:dyDescent="0.25">
      <c r="A479" s="9">
        <v>44880</v>
      </c>
      <c r="B479" s="4" t="s">
        <v>14</v>
      </c>
      <c r="C479" s="4" t="s">
        <v>17</v>
      </c>
      <c r="D479" s="3" t="s">
        <v>1181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6">
        <v>14</v>
      </c>
      <c r="O479" s="4" t="s">
        <v>20</v>
      </c>
    </row>
    <row r="480" spans="1:15" ht="14.25" customHeight="1" x14ac:dyDescent="0.25">
      <c r="A480" s="9">
        <v>44880</v>
      </c>
      <c r="B480" s="4" t="s">
        <v>14</v>
      </c>
      <c r="C480" s="4" t="s">
        <v>17</v>
      </c>
      <c r="D480" s="3" t="s">
        <v>1182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6">
        <f>24+7+7</f>
        <v>38</v>
      </c>
      <c r="O480" s="4" t="s">
        <v>20</v>
      </c>
    </row>
    <row r="481" spans="1:15" ht="14.25" customHeight="1" x14ac:dyDescent="0.25">
      <c r="A481" s="9">
        <v>44880</v>
      </c>
      <c r="B481" s="4" t="s">
        <v>14</v>
      </c>
      <c r="C481" s="4" t="s">
        <v>17</v>
      </c>
      <c r="D481" s="3" t="s">
        <v>1183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6">
        <v>14</v>
      </c>
      <c r="O481" s="4" t="s">
        <v>20</v>
      </c>
    </row>
    <row r="482" spans="1:15" ht="14.25" customHeight="1" x14ac:dyDescent="0.25">
      <c r="A482" s="9">
        <v>44880</v>
      </c>
      <c r="B482" s="4" t="s">
        <v>14</v>
      </c>
      <c r="C482" s="4" t="s">
        <v>17</v>
      </c>
      <c r="D482" s="3" t="s">
        <v>1184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6">
        <v>14</v>
      </c>
      <c r="O482" s="4" t="s">
        <v>20</v>
      </c>
    </row>
    <row r="483" spans="1:15" ht="14.25" customHeight="1" x14ac:dyDescent="0.25">
      <c r="A483" s="9">
        <v>44880</v>
      </c>
      <c r="B483" s="4" t="s">
        <v>14</v>
      </c>
      <c r="C483" s="4" t="s">
        <v>17</v>
      </c>
      <c r="D483" s="3" t="s">
        <v>1185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6">
        <v>24</v>
      </c>
      <c r="O483" s="4" t="s">
        <v>20</v>
      </c>
    </row>
    <row r="484" spans="1:15" ht="14.25" customHeight="1" x14ac:dyDescent="0.25">
      <c r="A484" s="9">
        <v>44880</v>
      </c>
      <c r="B484" s="4" t="s">
        <v>14</v>
      </c>
      <c r="C484" s="4" t="s">
        <v>17</v>
      </c>
      <c r="D484" s="3" t="s">
        <v>1186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6">
        <v>19</v>
      </c>
      <c r="O484" s="4" t="s">
        <v>20</v>
      </c>
    </row>
    <row r="485" spans="1:15" ht="14.25" customHeight="1" x14ac:dyDescent="0.25">
      <c r="A485" s="9">
        <v>44880</v>
      </c>
      <c r="B485" s="4" t="s">
        <v>14</v>
      </c>
      <c r="C485" s="4" t="s">
        <v>17</v>
      </c>
      <c r="D485" s="3" t="s">
        <v>1187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6">
        <v>14</v>
      </c>
      <c r="O485" s="4" t="s">
        <v>19</v>
      </c>
    </row>
    <row r="486" spans="1:15" ht="14.25" customHeight="1" x14ac:dyDescent="0.25">
      <c r="A486" s="9">
        <v>44880</v>
      </c>
      <c r="B486" s="4" t="s">
        <v>14</v>
      </c>
      <c r="C486" s="4" t="s">
        <v>17</v>
      </c>
      <c r="D486" s="3" t="s">
        <v>1188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6">
        <f>14+24+27</f>
        <v>65</v>
      </c>
      <c r="O486" s="4" t="s">
        <v>19</v>
      </c>
    </row>
    <row r="487" spans="1:15" ht="14.25" customHeight="1" x14ac:dyDescent="0.25">
      <c r="A487" s="9">
        <v>44880</v>
      </c>
      <c r="B487" s="4" t="s">
        <v>14</v>
      </c>
      <c r="C487" s="4" t="s">
        <v>17</v>
      </c>
      <c r="D487" s="3" t="s">
        <v>1189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6">
        <v>14</v>
      </c>
      <c r="O487" s="4" t="s">
        <v>19</v>
      </c>
    </row>
    <row r="488" spans="1:15" ht="14.25" customHeight="1" x14ac:dyDescent="0.25">
      <c r="A488" s="9">
        <v>44880</v>
      </c>
      <c r="B488" s="4" t="s">
        <v>14</v>
      </c>
      <c r="C488" s="4" t="s">
        <v>17</v>
      </c>
      <c r="D488" s="3" t="s">
        <v>1190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6">
        <v>14</v>
      </c>
      <c r="O488" s="4" t="s">
        <v>19</v>
      </c>
    </row>
    <row r="489" spans="1:15" ht="14.25" customHeight="1" x14ac:dyDescent="0.25">
      <c r="A489" s="9">
        <v>44880</v>
      </c>
      <c r="B489" s="4" t="s">
        <v>14</v>
      </c>
      <c r="C489" s="4" t="s">
        <v>17</v>
      </c>
      <c r="D489" s="3" t="s">
        <v>1191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6">
        <f>9.5+2+27+7+7</f>
        <v>52.5</v>
      </c>
      <c r="O489" s="4" t="s">
        <v>19</v>
      </c>
    </row>
    <row r="490" spans="1:15" ht="14.25" customHeight="1" x14ac:dyDescent="0.25">
      <c r="A490" s="9">
        <v>44880</v>
      </c>
      <c r="B490" s="4" t="s">
        <v>14</v>
      </c>
      <c r="C490" s="4" t="s">
        <v>17</v>
      </c>
      <c r="D490" s="3" t="s">
        <v>1192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6">
        <v>14</v>
      </c>
      <c r="O490" s="4" t="s">
        <v>19</v>
      </c>
    </row>
    <row r="491" spans="1:15" ht="14.25" customHeight="1" x14ac:dyDescent="0.25">
      <c r="A491" s="9">
        <v>44880</v>
      </c>
      <c r="B491" s="4" t="s">
        <v>14</v>
      </c>
      <c r="C491" s="4" t="s">
        <v>17</v>
      </c>
      <c r="D491" s="3" t="s">
        <v>1193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6">
        <f>24+7+7</f>
        <v>38</v>
      </c>
      <c r="O491" s="4" t="s">
        <v>19</v>
      </c>
    </row>
    <row r="492" spans="1:15" ht="14.25" customHeight="1" x14ac:dyDescent="0.25">
      <c r="A492" s="9">
        <v>44880</v>
      </c>
      <c r="B492" s="4" t="s">
        <v>14</v>
      </c>
      <c r="C492" s="4" t="s">
        <v>17</v>
      </c>
      <c r="D492" s="3" t="s">
        <v>1194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6">
        <v>14</v>
      </c>
      <c r="O492" s="4" t="s">
        <v>19</v>
      </c>
    </row>
    <row r="493" spans="1:15" ht="14.25" customHeight="1" x14ac:dyDescent="0.25">
      <c r="A493" s="9">
        <v>44880</v>
      </c>
      <c r="B493" s="4" t="s">
        <v>14</v>
      </c>
      <c r="C493" s="4" t="s">
        <v>17</v>
      </c>
      <c r="D493" s="3" t="s">
        <v>1195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6">
        <f>9.5+24</f>
        <v>33.5</v>
      </c>
      <c r="O493" s="4" t="s">
        <v>19</v>
      </c>
    </row>
    <row r="494" spans="1:15" ht="14.25" customHeight="1" x14ac:dyDescent="0.25">
      <c r="A494" s="9">
        <v>44880</v>
      </c>
      <c r="B494" s="4" t="s">
        <v>14</v>
      </c>
      <c r="C494" s="4" t="s">
        <v>17</v>
      </c>
      <c r="D494" s="3" t="s">
        <v>1196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6">
        <f>9.5+24+27+7+2</f>
        <v>69.5</v>
      </c>
      <c r="O494" s="4" t="s">
        <v>19</v>
      </c>
    </row>
    <row r="495" spans="1:15" ht="14.25" customHeight="1" x14ac:dyDescent="0.25">
      <c r="A495" s="9">
        <v>44881</v>
      </c>
      <c r="B495" s="4" t="s">
        <v>13</v>
      </c>
      <c r="C495" s="4" t="s">
        <v>17</v>
      </c>
      <c r="D495" s="3" t="s">
        <v>1306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6">
        <f>7+2</f>
        <v>9</v>
      </c>
      <c r="O495" s="4" t="s">
        <v>20</v>
      </c>
    </row>
    <row r="496" spans="1:15" ht="14.25" customHeight="1" x14ac:dyDescent="0.25">
      <c r="A496" s="9">
        <v>44881</v>
      </c>
      <c r="B496" s="4" t="s">
        <v>13</v>
      </c>
      <c r="C496" s="4" t="s">
        <v>17</v>
      </c>
      <c r="D496" s="3" t="s">
        <v>1307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6">
        <v>14</v>
      </c>
      <c r="O496" s="4" t="s">
        <v>20</v>
      </c>
    </row>
    <row r="497" spans="1:15" ht="14.25" customHeight="1" x14ac:dyDescent="0.25">
      <c r="A497" s="9">
        <v>44881</v>
      </c>
      <c r="B497" s="4" t="s">
        <v>13</v>
      </c>
      <c r="C497" s="4" t="s">
        <v>17</v>
      </c>
      <c r="D497" s="3" t="s">
        <v>1308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6">
        <v>9</v>
      </c>
      <c r="O497" s="4" t="s">
        <v>20</v>
      </c>
    </row>
    <row r="498" spans="1:15" ht="14.25" customHeight="1" x14ac:dyDescent="0.25">
      <c r="A498" s="9">
        <v>44881</v>
      </c>
      <c r="B498" s="4" t="s">
        <v>13</v>
      </c>
      <c r="C498" s="4" t="s">
        <v>17</v>
      </c>
      <c r="D498" s="3" t="s">
        <v>1309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6">
        <v>14</v>
      </c>
      <c r="O498" s="4" t="s">
        <v>20</v>
      </c>
    </row>
    <row r="499" spans="1:15" ht="14.25" customHeight="1" x14ac:dyDescent="0.25">
      <c r="A499" s="9">
        <v>44881</v>
      </c>
      <c r="B499" s="4" t="s">
        <v>13</v>
      </c>
      <c r="C499" s="4" t="s">
        <v>17</v>
      </c>
      <c r="D499" s="3" t="s">
        <v>1310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6">
        <v>9</v>
      </c>
      <c r="O499" s="4" t="s">
        <v>19</v>
      </c>
    </row>
    <row r="500" spans="1:15" ht="14.25" customHeight="1" x14ac:dyDescent="0.25">
      <c r="A500" s="9">
        <v>44881</v>
      </c>
      <c r="B500" s="4" t="s">
        <v>13</v>
      </c>
      <c r="C500" s="4" t="s">
        <v>17</v>
      </c>
      <c r="D500" s="3" t="s">
        <v>1311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6">
        <v>9</v>
      </c>
      <c r="O500" s="4" t="s">
        <v>19</v>
      </c>
    </row>
    <row r="501" spans="1:15" ht="14.25" customHeight="1" x14ac:dyDescent="0.25">
      <c r="A501" s="9">
        <v>44881</v>
      </c>
      <c r="B501" s="4" t="s">
        <v>13</v>
      </c>
      <c r="C501" s="4" t="s">
        <v>17</v>
      </c>
      <c r="D501" s="3" t="s">
        <v>1312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6">
        <v>9</v>
      </c>
      <c r="O501" s="4" t="s">
        <v>19</v>
      </c>
    </row>
    <row r="502" spans="1:15" ht="14.25" customHeight="1" x14ac:dyDescent="0.25">
      <c r="A502" s="9">
        <v>44881</v>
      </c>
      <c r="B502" s="4" t="s">
        <v>13</v>
      </c>
      <c r="C502" s="4" t="s">
        <v>17</v>
      </c>
      <c r="D502" s="3" t="s">
        <v>1313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6">
        <f>7+7+9.5</f>
        <v>23.5</v>
      </c>
      <c r="O502" s="4" t="s">
        <v>20</v>
      </c>
    </row>
    <row r="503" spans="1:15" ht="14.25" customHeight="1" x14ac:dyDescent="0.25">
      <c r="A503" s="9">
        <v>44881</v>
      </c>
      <c r="B503" s="4" t="s">
        <v>13</v>
      </c>
      <c r="C503" s="4" t="s">
        <v>17</v>
      </c>
      <c r="D503" s="3" t="s">
        <v>1314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6">
        <v>9</v>
      </c>
      <c r="O503" s="4" t="s">
        <v>20</v>
      </c>
    </row>
    <row r="504" spans="1:15" ht="14.25" customHeight="1" x14ac:dyDescent="0.25">
      <c r="A504" s="9">
        <v>44881</v>
      </c>
      <c r="B504" s="4" t="s">
        <v>13</v>
      </c>
      <c r="C504" s="4" t="s">
        <v>17</v>
      </c>
      <c r="D504" s="3" t="s">
        <v>344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6">
        <f>24+2+2+7</f>
        <v>35</v>
      </c>
      <c r="O504" s="4" t="s">
        <v>20</v>
      </c>
    </row>
    <row r="505" spans="1:15" ht="14.25" customHeight="1" x14ac:dyDescent="0.25">
      <c r="A505" s="9">
        <v>44881</v>
      </c>
      <c r="B505" s="4" t="s">
        <v>13</v>
      </c>
      <c r="C505" s="4" t="s">
        <v>17</v>
      </c>
      <c r="D505" s="3" t="s">
        <v>1315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6">
        <v>9</v>
      </c>
      <c r="O505" s="4" t="s">
        <v>20</v>
      </c>
    </row>
    <row r="506" spans="1:15" ht="14.25" customHeight="1" x14ac:dyDescent="0.25">
      <c r="A506" s="9">
        <v>44881</v>
      </c>
      <c r="B506" s="4" t="s">
        <v>13</v>
      </c>
      <c r="C506" s="4" t="s">
        <v>17</v>
      </c>
      <c r="D506" s="3" t="s">
        <v>1316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6">
        <v>9</v>
      </c>
      <c r="O506" s="4" t="s">
        <v>19</v>
      </c>
    </row>
    <row r="507" spans="1:15" ht="14.25" customHeight="1" x14ac:dyDescent="0.25">
      <c r="A507" s="9">
        <v>44881</v>
      </c>
      <c r="B507" s="4" t="s">
        <v>13</v>
      </c>
      <c r="C507" s="4" t="s">
        <v>17</v>
      </c>
      <c r="D507" s="3" t="s">
        <v>1317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6">
        <v>9</v>
      </c>
      <c r="O507" s="4" t="s">
        <v>19</v>
      </c>
    </row>
    <row r="508" spans="1:15" ht="14.25" customHeight="1" x14ac:dyDescent="0.25">
      <c r="A508" s="9">
        <v>44881</v>
      </c>
      <c r="B508" s="4" t="s">
        <v>13</v>
      </c>
      <c r="C508" s="4" t="s">
        <v>17</v>
      </c>
      <c r="D508" s="3" t="s">
        <v>1318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6">
        <v>9</v>
      </c>
      <c r="O508" s="4" t="s">
        <v>19</v>
      </c>
    </row>
    <row r="509" spans="1:15" ht="14.25" customHeight="1" x14ac:dyDescent="0.25">
      <c r="A509" s="9">
        <v>44881</v>
      </c>
      <c r="B509" s="4" t="s">
        <v>13</v>
      </c>
      <c r="C509" s="4" t="s">
        <v>17</v>
      </c>
      <c r="D509" s="3" t="s">
        <v>1319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6">
        <v>9</v>
      </c>
      <c r="O509" s="4" t="s">
        <v>19</v>
      </c>
    </row>
    <row r="510" spans="1:15" ht="14.25" customHeight="1" x14ac:dyDescent="0.25">
      <c r="A510" s="9">
        <v>44881</v>
      </c>
      <c r="B510" s="4" t="s">
        <v>13</v>
      </c>
      <c r="C510" s="4" t="s">
        <v>17</v>
      </c>
      <c r="D510" s="3" t="s">
        <v>1320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6">
        <f>7+9.5+2</f>
        <v>18.5</v>
      </c>
      <c r="O510" s="4" t="s">
        <v>20</v>
      </c>
    </row>
    <row r="511" spans="1:15" ht="14.25" customHeight="1" x14ac:dyDescent="0.25">
      <c r="A511" s="9">
        <v>44881</v>
      </c>
      <c r="B511" s="4" t="s">
        <v>13</v>
      </c>
      <c r="C511" s="4" t="s">
        <v>17</v>
      </c>
      <c r="D511" s="3" t="s">
        <v>1321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6">
        <v>9</v>
      </c>
      <c r="O511" s="4" t="s">
        <v>20</v>
      </c>
    </row>
    <row r="512" spans="1:15" ht="14.25" customHeight="1" x14ac:dyDescent="0.25">
      <c r="A512" s="9">
        <v>44881</v>
      </c>
      <c r="B512" s="4" t="s">
        <v>13</v>
      </c>
      <c r="C512" s="4" t="s">
        <v>17</v>
      </c>
      <c r="D512" s="3" t="s">
        <v>1322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6">
        <v>9</v>
      </c>
      <c r="O512" s="4" t="s">
        <v>20</v>
      </c>
    </row>
    <row r="513" spans="1:15" ht="14.25" customHeight="1" x14ac:dyDescent="0.25">
      <c r="A513" s="9">
        <v>44881</v>
      </c>
      <c r="B513" s="4" t="s">
        <v>13</v>
      </c>
      <c r="C513" s="4" t="s">
        <v>17</v>
      </c>
      <c r="D513" s="3" t="s">
        <v>1323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6">
        <v>9</v>
      </c>
      <c r="O513" s="4" t="s">
        <v>19</v>
      </c>
    </row>
    <row r="514" spans="1:15" ht="14.25" customHeight="1" x14ac:dyDescent="0.25">
      <c r="A514" s="9">
        <v>44881</v>
      </c>
      <c r="B514" s="4" t="s">
        <v>13</v>
      </c>
      <c r="C514" s="4" t="s">
        <v>17</v>
      </c>
      <c r="D514" s="3" t="s">
        <v>1324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6">
        <v>9</v>
      </c>
      <c r="O514" s="4" t="s">
        <v>19</v>
      </c>
    </row>
    <row r="515" spans="1:15" ht="14.25" customHeight="1" x14ac:dyDescent="0.25">
      <c r="A515" s="9">
        <v>44881</v>
      </c>
      <c r="B515" s="4" t="s">
        <v>13</v>
      </c>
      <c r="C515" s="4" t="s">
        <v>17</v>
      </c>
      <c r="D515" s="3" t="s">
        <v>1325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6">
        <v>9</v>
      </c>
      <c r="O515" s="4" t="s">
        <v>20</v>
      </c>
    </row>
    <row r="516" spans="1:15" ht="14.25" customHeight="1" x14ac:dyDescent="0.25">
      <c r="A516" s="9">
        <v>44881</v>
      </c>
      <c r="B516" s="4" t="s">
        <v>13</v>
      </c>
      <c r="C516" s="4" t="s">
        <v>17</v>
      </c>
      <c r="D516" s="3" t="s">
        <v>1326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6">
        <v>14</v>
      </c>
      <c r="O516" s="4" t="s">
        <v>20</v>
      </c>
    </row>
    <row r="517" spans="1:15" ht="14.25" customHeight="1" x14ac:dyDescent="0.25">
      <c r="A517" s="9">
        <v>44881</v>
      </c>
      <c r="B517" s="4" t="s">
        <v>13</v>
      </c>
      <c r="C517" s="4" t="s">
        <v>17</v>
      </c>
      <c r="D517" s="3" t="s">
        <v>1327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6">
        <v>9</v>
      </c>
      <c r="O517" s="4" t="s">
        <v>20</v>
      </c>
    </row>
    <row r="518" spans="1:15" ht="14.25" customHeight="1" x14ac:dyDescent="0.25">
      <c r="A518" s="9">
        <v>44881</v>
      </c>
      <c r="B518" s="4" t="s">
        <v>13</v>
      </c>
      <c r="C518" s="4" t="s">
        <v>17</v>
      </c>
      <c r="D518" s="3" t="s">
        <v>1328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6">
        <v>9</v>
      </c>
      <c r="O518" s="4" t="s">
        <v>20</v>
      </c>
    </row>
    <row r="519" spans="1:15" ht="14.25" customHeight="1" x14ac:dyDescent="0.25">
      <c r="A519" s="9">
        <v>44881</v>
      </c>
      <c r="B519" s="4" t="s">
        <v>13</v>
      </c>
      <c r="C519" s="4" t="s">
        <v>17</v>
      </c>
      <c r="D519" s="3" t="s">
        <v>1329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6">
        <f>27+24+7+2</f>
        <v>60</v>
      </c>
      <c r="O519" s="4" t="s">
        <v>19</v>
      </c>
    </row>
    <row r="520" spans="1:15" ht="14.25" customHeight="1" x14ac:dyDescent="0.25">
      <c r="A520" s="9">
        <v>44881</v>
      </c>
      <c r="B520" s="4" t="s">
        <v>14</v>
      </c>
      <c r="C520" s="4" t="s">
        <v>17</v>
      </c>
      <c r="D520" s="3" t="s">
        <v>1330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6">
        <v>14</v>
      </c>
      <c r="O520" s="4" t="s">
        <v>20</v>
      </c>
    </row>
    <row r="521" spans="1:15" ht="14.25" customHeight="1" x14ac:dyDescent="0.25">
      <c r="A521" s="9">
        <v>44881</v>
      </c>
      <c r="B521" s="4" t="s">
        <v>14</v>
      </c>
      <c r="C521" s="4" t="s">
        <v>17</v>
      </c>
      <c r="D521" s="3" t="s">
        <v>1331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6">
        <v>14</v>
      </c>
      <c r="O521" s="4" t="s">
        <v>20</v>
      </c>
    </row>
    <row r="522" spans="1:15" ht="14.25" customHeight="1" x14ac:dyDescent="0.25">
      <c r="A522" s="9">
        <v>44881</v>
      </c>
      <c r="B522" s="4" t="s">
        <v>14</v>
      </c>
      <c r="C522" s="4" t="s">
        <v>17</v>
      </c>
      <c r="D522" s="3" t="s">
        <v>1332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6">
        <f>24+2</f>
        <v>26</v>
      </c>
      <c r="O522" s="4" t="s">
        <v>20</v>
      </c>
    </row>
    <row r="523" spans="1:15" ht="14.25" customHeight="1" x14ac:dyDescent="0.25">
      <c r="A523" s="9">
        <v>44881</v>
      </c>
      <c r="B523" s="4" t="s">
        <v>14</v>
      </c>
      <c r="C523" s="4" t="s">
        <v>17</v>
      </c>
      <c r="D523" s="3" t="s">
        <v>1333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6">
        <v>19</v>
      </c>
      <c r="O523" s="4" t="s">
        <v>20</v>
      </c>
    </row>
    <row r="524" spans="1:15" ht="14.25" customHeight="1" x14ac:dyDescent="0.25">
      <c r="A524" s="9">
        <v>44881</v>
      </c>
      <c r="B524" s="4" t="s">
        <v>14</v>
      </c>
      <c r="C524" s="4" t="s">
        <v>17</v>
      </c>
      <c r="D524" s="3" t="s">
        <v>1334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6">
        <f>27+14</f>
        <v>41</v>
      </c>
      <c r="O524" s="4" t="s">
        <v>19</v>
      </c>
    </row>
    <row r="525" spans="1:15" ht="14.25" customHeight="1" x14ac:dyDescent="0.25">
      <c r="A525" s="9">
        <v>44881</v>
      </c>
      <c r="B525" s="4" t="s">
        <v>14</v>
      </c>
      <c r="C525" s="4" t="s">
        <v>17</v>
      </c>
      <c r="D525" s="3" t="s">
        <v>1335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6">
        <f>27+14</f>
        <v>41</v>
      </c>
      <c r="O525" s="4" t="s">
        <v>20</v>
      </c>
    </row>
    <row r="526" spans="1:15" ht="14.25" customHeight="1" x14ac:dyDescent="0.25">
      <c r="A526" s="9">
        <v>44881</v>
      </c>
      <c r="B526" s="4" t="s">
        <v>14</v>
      </c>
      <c r="C526" s="4" t="s">
        <v>17</v>
      </c>
      <c r="D526" s="3" t="s">
        <v>1336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6">
        <v>14</v>
      </c>
      <c r="O526" s="4" t="s">
        <v>20</v>
      </c>
    </row>
    <row r="527" spans="1:15" ht="14.25" customHeight="1" x14ac:dyDescent="0.25">
      <c r="A527" s="9">
        <v>44881</v>
      </c>
      <c r="B527" s="4" t="s">
        <v>14</v>
      </c>
      <c r="C527" s="4" t="s">
        <v>17</v>
      </c>
      <c r="D527" s="3" t="s">
        <v>1337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6">
        <v>9</v>
      </c>
      <c r="O527" s="4" t="s">
        <v>20</v>
      </c>
    </row>
    <row r="528" spans="1:15" ht="14.25" customHeight="1" x14ac:dyDescent="0.25">
      <c r="A528" s="9">
        <v>44881</v>
      </c>
      <c r="B528" s="4" t="s">
        <v>14</v>
      </c>
      <c r="C528" s="4" t="s">
        <v>17</v>
      </c>
      <c r="D528" s="3" t="s">
        <v>1338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6">
        <f>24+9.5</f>
        <v>33.5</v>
      </c>
      <c r="O528" s="4" t="s">
        <v>20</v>
      </c>
    </row>
    <row r="529" spans="1:15" ht="14.25" customHeight="1" x14ac:dyDescent="0.25">
      <c r="A529" s="9">
        <v>44881</v>
      </c>
      <c r="B529" s="4" t="s">
        <v>14</v>
      </c>
      <c r="C529" s="4" t="s">
        <v>17</v>
      </c>
      <c r="D529" s="3" t="s">
        <v>1339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6">
        <v>9.5</v>
      </c>
      <c r="O529" s="4" t="s">
        <v>20</v>
      </c>
    </row>
    <row r="530" spans="1:15" ht="14.25" customHeight="1" x14ac:dyDescent="0.25">
      <c r="A530" s="9">
        <v>44881</v>
      </c>
      <c r="B530" s="4" t="s">
        <v>14</v>
      </c>
      <c r="C530" s="4" t="s">
        <v>17</v>
      </c>
      <c r="D530" s="3" t="s">
        <v>1340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6">
        <f>7+2+17+27</f>
        <v>53</v>
      </c>
      <c r="O530" s="4" t="s">
        <v>20</v>
      </c>
    </row>
    <row r="531" spans="1:15" ht="14.25" customHeight="1" x14ac:dyDescent="0.25">
      <c r="A531" s="9">
        <v>44881</v>
      </c>
      <c r="B531" s="4" t="s">
        <v>14</v>
      </c>
      <c r="C531" s="4" t="s">
        <v>17</v>
      </c>
      <c r="D531" s="3" t="s">
        <v>1341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6">
        <v>9</v>
      </c>
      <c r="O531" s="4" t="s">
        <v>20</v>
      </c>
    </row>
    <row r="532" spans="1:15" ht="14.25" customHeight="1" x14ac:dyDescent="0.25">
      <c r="A532" s="9">
        <v>44881</v>
      </c>
      <c r="B532" s="4" t="s">
        <v>14</v>
      </c>
      <c r="C532" s="4" t="s">
        <v>17</v>
      </c>
      <c r="D532" s="3" t="s">
        <v>1342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6">
        <v>0</v>
      </c>
      <c r="O532" s="4" t="s">
        <v>19</v>
      </c>
    </row>
    <row r="533" spans="1:15" ht="14.25" customHeight="1" x14ac:dyDescent="0.25">
      <c r="A533" s="9">
        <v>44881</v>
      </c>
      <c r="B533" s="4" t="s">
        <v>14</v>
      </c>
      <c r="C533" s="4" t="s">
        <v>17</v>
      </c>
      <c r="D533" s="3" t="s">
        <v>1343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6">
        <v>14</v>
      </c>
      <c r="O533" s="4" t="s">
        <v>19</v>
      </c>
    </row>
    <row r="534" spans="1:15" ht="14.25" customHeight="1" x14ac:dyDescent="0.25">
      <c r="A534" s="9">
        <v>44881</v>
      </c>
      <c r="B534" s="4" t="s">
        <v>14</v>
      </c>
      <c r="C534" s="4" t="s">
        <v>17</v>
      </c>
      <c r="D534" s="3" t="s">
        <v>1344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6">
        <v>14</v>
      </c>
      <c r="O534" s="4" t="s">
        <v>19</v>
      </c>
    </row>
    <row r="535" spans="1:15" ht="14.25" customHeight="1" x14ac:dyDescent="0.25">
      <c r="A535" s="9">
        <v>44881</v>
      </c>
      <c r="B535" s="4" t="s">
        <v>14</v>
      </c>
      <c r="C535" s="4" t="s">
        <v>17</v>
      </c>
      <c r="D535" s="3" t="s">
        <v>1345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6">
        <f>14+27</f>
        <v>41</v>
      </c>
      <c r="O535" s="4" t="s">
        <v>19</v>
      </c>
    </row>
    <row r="536" spans="1:15" ht="14.25" customHeight="1" x14ac:dyDescent="0.25">
      <c r="A536" s="9">
        <v>44881</v>
      </c>
      <c r="B536" s="4" t="s">
        <v>14</v>
      </c>
      <c r="C536" s="4" t="s">
        <v>17</v>
      </c>
      <c r="D536" s="3" t="s">
        <v>1346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6">
        <v>14</v>
      </c>
      <c r="O536" s="4" t="s">
        <v>19</v>
      </c>
    </row>
    <row r="537" spans="1:15" ht="14.25" customHeight="1" x14ac:dyDescent="0.25">
      <c r="A537" s="9">
        <v>44881</v>
      </c>
      <c r="B537" s="4" t="s">
        <v>14</v>
      </c>
      <c r="C537" s="4" t="s">
        <v>17</v>
      </c>
      <c r="D537" s="3" t="s">
        <v>1347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6">
        <v>19</v>
      </c>
      <c r="O537" s="4" t="s">
        <v>20</v>
      </c>
    </row>
    <row r="538" spans="1:15" ht="14.25" customHeight="1" x14ac:dyDescent="0.25">
      <c r="A538" s="9">
        <v>44881</v>
      </c>
      <c r="B538" s="4" t="s">
        <v>14</v>
      </c>
      <c r="C538" s="4" t="s">
        <v>17</v>
      </c>
      <c r="D538" s="3" t="s">
        <v>1348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6">
        <f>17+7</f>
        <v>24</v>
      </c>
      <c r="O538" s="4" t="s">
        <v>20</v>
      </c>
    </row>
    <row r="539" spans="1:15" ht="14.25" customHeight="1" x14ac:dyDescent="0.25">
      <c r="A539" s="9">
        <v>44881</v>
      </c>
      <c r="B539" s="4" t="s">
        <v>14</v>
      </c>
      <c r="C539" s="4" t="s">
        <v>17</v>
      </c>
      <c r="D539" s="3" t="s">
        <v>1349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6">
        <v>26</v>
      </c>
      <c r="O539" s="4" t="s">
        <v>19</v>
      </c>
    </row>
    <row r="540" spans="1:15" ht="14.25" customHeight="1" x14ac:dyDescent="0.25">
      <c r="A540" s="9">
        <v>44881</v>
      </c>
      <c r="B540" s="4" t="s">
        <v>14</v>
      </c>
      <c r="C540" s="4" t="s">
        <v>17</v>
      </c>
      <c r="D540" s="3" t="s">
        <v>1350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6">
        <v>9</v>
      </c>
      <c r="O540" s="4" t="s">
        <v>19</v>
      </c>
    </row>
    <row r="541" spans="1:15" ht="14.25" customHeight="1" x14ac:dyDescent="0.25">
      <c r="A541" s="9">
        <v>44881</v>
      </c>
      <c r="B541" s="4" t="s">
        <v>14</v>
      </c>
      <c r="C541" s="4" t="s">
        <v>17</v>
      </c>
      <c r="D541" s="3" t="s">
        <v>1351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6">
        <v>14</v>
      </c>
      <c r="O541" s="4" t="s">
        <v>19</v>
      </c>
    </row>
    <row r="542" spans="1:15" ht="14.25" customHeight="1" x14ac:dyDescent="0.25">
      <c r="A542" s="9">
        <v>44881</v>
      </c>
      <c r="B542" s="4" t="s">
        <v>14</v>
      </c>
      <c r="C542" s="4" t="s">
        <v>17</v>
      </c>
      <c r="D542" s="3" t="s">
        <v>1352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6">
        <f>5+7+27</f>
        <v>39</v>
      </c>
      <c r="O542" s="4" t="s">
        <v>19</v>
      </c>
    </row>
    <row r="543" spans="1:15" ht="14.25" customHeight="1" x14ac:dyDescent="0.25">
      <c r="A543" s="9">
        <v>44881</v>
      </c>
      <c r="B543" s="4" t="s">
        <v>14</v>
      </c>
      <c r="C543" s="4" t="s">
        <v>17</v>
      </c>
      <c r="D543" s="3" t="s">
        <v>1353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6">
        <v>9.5</v>
      </c>
      <c r="O543" s="4" t="s">
        <v>19</v>
      </c>
    </row>
    <row r="544" spans="1:15" ht="14.25" customHeight="1" x14ac:dyDescent="0.25">
      <c r="A544" s="9">
        <v>44881</v>
      </c>
      <c r="B544" s="4" t="s">
        <v>14</v>
      </c>
      <c r="C544" s="4" t="s">
        <v>17</v>
      </c>
      <c r="D544" s="6" t="s">
        <v>1354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11">
        <v>14</v>
      </c>
      <c r="O544" s="4" t="s">
        <v>19</v>
      </c>
    </row>
    <row r="545" spans="1:15" ht="14.25" customHeight="1" x14ac:dyDescent="0.25">
      <c r="A545" s="9">
        <v>44881</v>
      </c>
      <c r="B545" s="4" t="s">
        <v>14</v>
      </c>
      <c r="C545" s="4" t="s">
        <v>17</v>
      </c>
      <c r="D545" s="3" t="s">
        <v>1355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6">
        <f>14+27</f>
        <v>41</v>
      </c>
      <c r="O545" s="4" t="s">
        <v>19</v>
      </c>
    </row>
    <row r="546" spans="1:15" ht="14.25" customHeight="1" x14ac:dyDescent="0.25">
      <c r="A546" s="9">
        <v>44881</v>
      </c>
      <c r="B546" s="4" t="s">
        <v>14</v>
      </c>
      <c r="C546" s="4" t="s">
        <v>17</v>
      </c>
      <c r="D546" s="3" t="s">
        <v>1356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6">
        <v>14</v>
      </c>
      <c r="O546" s="4" t="s">
        <v>19</v>
      </c>
    </row>
    <row r="547" spans="1:15" ht="14.25" customHeight="1" x14ac:dyDescent="0.25">
      <c r="A547" s="9">
        <v>44881</v>
      </c>
      <c r="B547" s="4" t="s">
        <v>14</v>
      </c>
      <c r="C547" s="4" t="s">
        <v>17</v>
      </c>
      <c r="D547" s="3" t="s">
        <v>1357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6">
        <f>14+27</f>
        <v>41</v>
      </c>
      <c r="O547" s="4" t="s">
        <v>20</v>
      </c>
    </row>
    <row r="548" spans="1:15" ht="14.25" customHeight="1" x14ac:dyDescent="0.25">
      <c r="A548" s="9">
        <v>44881</v>
      </c>
      <c r="B548" s="4" t="s">
        <v>14</v>
      </c>
      <c r="C548" s="4" t="s">
        <v>17</v>
      </c>
      <c r="D548" s="3" t="s">
        <v>1358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6">
        <f>9.5+24</f>
        <v>33.5</v>
      </c>
      <c r="O548" s="4" t="s">
        <v>20</v>
      </c>
    </row>
    <row r="549" spans="1:15" ht="14.25" customHeight="1" x14ac:dyDescent="0.25">
      <c r="A549" s="9">
        <v>44881</v>
      </c>
      <c r="B549" s="4" t="s">
        <v>14</v>
      </c>
      <c r="C549" s="4" t="s">
        <v>17</v>
      </c>
      <c r="D549" s="3" t="s">
        <v>1359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6">
        <v>19</v>
      </c>
      <c r="O549" s="4" t="s">
        <v>19</v>
      </c>
    </row>
    <row r="550" spans="1:15" ht="14.25" customHeight="1" x14ac:dyDescent="0.25">
      <c r="A550" s="9">
        <v>44881</v>
      </c>
      <c r="B550" s="4" t="s">
        <v>14</v>
      </c>
      <c r="C550" s="4" t="s">
        <v>17</v>
      </c>
      <c r="D550" s="3" t="s">
        <v>1360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6">
        <v>14</v>
      </c>
      <c r="O550" s="4" t="s">
        <v>20</v>
      </c>
    </row>
    <row r="551" spans="1:15" ht="14.25" customHeight="1" x14ac:dyDescent="0.25">
      <c r="A551" s="9">
        <v>44881</v>
      </c>
      <c r="B551" s="4" t="s">
        <v>14</v>
      </c>
      <c r="C551" s="4" t="s">
        <v>17</v>
      </c>
      <c r="D551" s="3" t="s">
        <v>1361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6">
        <f>14+27</f>
        <v>41</v>
      </c>
      <c r="O551" s="4" t="s">
        <v>20</v>
      </c>
    </row>
    <row r="552" spans="1:15" ht="14.25" customHeight="1" x14ac:dyDescent="0.25">
      <c r="A552" s="9">
        <v>44881</v>
      </c>
      <c r="B552" s="4" t="s">
        <v>14</v>
      </c>
      <c r="C552" s="4" t="s">
        <v>17</v>
      </c>
      <c r="D552" s="3" t="s">
        <v>1362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6">
        <f>14+27</f>
        <v>41</v>
      </c>
      <c r="O552" s="4" t="s">
        <v>20</v>
      </c>
    </row>
    <row r="553" spans="1:15" ht="14.25" customHeight="1" x14ac:dyDescent="0.25">
      <c r="A553" s="9">
        <v>44881</v>
      </c>
      <c r="B553" s="4" t="s">
        <v>14</v>
      </c>
      <c r="C553" s="4" t="s">
        <v>17</v>
      </c>
      <c r="D553" s="3" t="s">
        <v>1363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6">
        <v>14</v>
      </c>
      <c r="O553" s="4" t="s">
        <v>20</v>
      </c>
    </row>
    <row r="554" spans="1:15" ht="14.25" customHeight="1" x14ac:dyDescent="0.25">
      <c r="A554" s="9">
        <v>44881</v>
      </c>
      <c r="B554" s="4" t="s">
        <v>14</v>
      </c>
      <c r="C554" s="4" t="s">
        <v>17</v>
      </c>
      <c r="D554" s="3" t="s">
        <v>1364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6">
        <v>14</v>
      </c>
      <c r="O554" s="4" t="s">
        <v>20</v>
      </c>
    </row>
    <row r="555" spans="1:15" ht="14.25" customHeight="1" x14ac:dyDescent="0.25">
      <c r="A555" s="9">
        <v>44881</v>
      </c>
      <c r="B555" s="4" t="s">
        <v>14</v>
      </c>
      <c r="C555" s="4" t="s">
        <v>17</v>
      </c>
      <c r="D555" s="3" t="s">
        <v>1365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6">
        <v>9</v>
      </c>
      <c r="O555" s="4" t="s">
        <v>20</v>
      </c>
    </row>
    <row r="556" spans="1:15" ht="14.25" customHeight="1" x14ac:dyDescent="0.25">
      <c r="A556" s="9">
        <v>44881</v>
      </c>
      <c r="B556" s="4" t="s">
        <v>15</v>
      </c>
      <c r="C556" s="4" t="s">
        <v>17</v>
      </c>
      <c r="D556" s="3" t="s">
        <v>1366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6">
        <v>29</v>
      </c>
      <c r="O556" s="4" t="s">
        <v>19</v>
      </c>
    </row>
    <row r="557" spans="1:15" ht="14.25" customHeight="1" x14ac:dyDescent="0.25">
      <c r="A557" s="9">
        <v>44881</v>
      </c>
      <c r="B557" s="4" t="s">
        <v>15</v>
      </c>
      <c r="C557" s="4" t="s">
        <v>17</v>
      </c>
      <c r="D557" s="3" t="s">
        <v>1367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6">
        <f>2+7+5+27</f>
        <v>41</v>
      </c>
      <c r="O557" s="4" t="s">
        <v>19</v>
      </c>
    </row>
    <row r="558" spans="1:15" ht="14.25" customHeight="1" x14ac:dyDescent="0.25">
      <c r="A558" s="9">
        <v>44881</v>
      </c>
      <c r="B558" s="4" t="s">
        <v>15</v>
      </c>
      <c r="C558" s="4" t="s">
        <v>17</v>
      </c>
      <c r="D558" s="3" t="s">
        <v>1368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6">
        <f>24+5+12+7+9.5</f>
        <v>57.5</v>
      </c>
      <c r="O558" s="4" t="s">
        <v>19</v>
      </c>
    </row>
    <row r="559" spans="1:15" ht="14.25" customHeight="1" x14ac:dyDescent="0.25">
      <c r="A559" s="9">
        <v>44881</v>
      </c>
      <c r="B559" s="4" t="s">
        <v>15</v>
      </c>
      <c r="C559" s="4" t="s">
        <v>17</v>
      </c>
      <c r="D559" s="3" t="s">
        <v>1369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6">
        <f>10+72+7+27</f>
        <v>116</v>
      </c>
      <c r="O559" s="4" t="s">
        <v>20</v>
      </c>
    </row>
    <row r="560" spans="1:15" ht="14.25" customHeight="1" x14ac:dyDescent="0.25">
      <c r="A560" s="9">
        <v>44882</v>
      </c>
      <c r="B560" s="4" t="s">
        <v>15</v>
      </c>
      <c r="C560" s="4" t="s">
        <v>17</v>
      </c>
      <c r="D560" s="3" t="s">
        <v>1025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6">
        <f>52+7+24+27+15</f>
        <v>125</v>
      </c>
      <c r="O560" s="4" t="s">
        <v>19</v>
      </c>
    </row>
    <row r="561" spans="1:15" ht="14.25" customHeight="1" x14ac:dyDescent="0.25">
      <c r="A561" s="9">
        <v>44882</v>
      </c>
      <c r="B561" s="4" t="s">
        <v>14</v>
      </c>
      <c r="C561" s="4" t="s">
        <v>17</v>
      </c>
      <c r="D561" s="3" t="s">
        <v>1026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6">
        <v>14</v>
      </c>
      <c r="O561" s="4" t="s">
        <v>20</v>
      </c>
    </row>
    <row r="562" spans="1:15" ht="14.25" customHeight="1" x14ac:dyDescent="0.25">
      <c r="A562" s="9">
        <v>44882</v>
      </c>
      <c r="B562" s="4" t="s">
        <v>14</v>
      </c>
      <c r="C562" s="4" t="s">
        <v>17</v>
      </c>
      <c r="D562" s="3" t="s">
        <v>1027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6">
        <v>16</v>
      </c>
      <c r="O562" s="4" t="s">
        <v>20</v>
      </c>
    </row>
    <row r="563" spans="1:15" ht="14.25" customHeight="1" x14ac:dyDescent="0.25">
      <c r="A563" s="9">
        <v>44882</v>
      </c>
      <c r="B563" s="4" t="s">
        <v>14</v>
      </c>
      <c r="C563" s="4" t="s">
        <v>17</v>
      </c>
      <c r="D563" s="3" t="s">
        <v>1028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6">
        <v>9</v>
      </c>
      <c r="O563" s="4" t="s">
        <v>20</v>
      </c>
    </row>
    <row r="564" spans="1:15" ht="14.25" customHeight="1" x14ac:dyDescent="0.25">
      <c r="A564" s="9">
        <v>44882</v>
      </c>
      <c r="B564" s="4" t="s">
        <v>14</v>
      </c>
      <c r="C564" s="4" t="s">
        <v>17</v>
      </c>
      <c r="D564" s="3" t="s">
        <v>1029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6">
        <v>39</v>
      </c>
      <c r="O564" s="4" t="s">
        <v>20</v>
      </c>
    </row>
    <row r="565" spans="1:15" ht="14.25" customHeight="1" x14ac:dyDescent="0.25">
      <c r="A565" s="9">
        <v>44882</v>
      </c>
      <c r="B565" s="4" t="s">
        <v>14</v>
      </c>
      <c r="C565" s="4" t="s">
        <v>17</v>
      </c>
      <c r="D565" s="3" t="s">
        <v>1030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6">
        <v>14</v>
      </c>
      <c r="O565" s="4" t="s">
        <v>20</v>
      </c>
    </row>
    <row r="566" spans="1:15" ht="14.25" customHeight="1" x14ac:dyDescent="0.25">
      <c r="A566" s="9">
        <v>44882</v>
      </c>
      <c r="B566" s="4" t="s">
        <v>14</v>
      </c>
      <c r="C566" s="4" t="s">
        <v>17</v>
      </c>
      <c r="D566" s="3" t="s">
        <v>1031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6">
        <v>24</v>
      </c>
      <c r="O566" s="4" t="s">
        <v>20</v>
      </c>
    </row>
    <row r="567" spans="1:15" ht="14.25" customHeight="1" x14ac:dyDescent="0.25">
      <c r="A567" s="9">
        <v>44882</v>
      </c>
      <c r="B567" s="4" t="s">
        <v>14</v>
      </c>
      <c r="C567" s="4" t="s">
        <v>17</v>
      </c>
      <c r="D567" s="3" t="s">
        <v>1032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6">
        <v>26</v>
      </c>
      <c r="O567" s="4" t="s">
        <v>20</v>
      </c>
    </row>
    <row r="568" spans="1:15" ht="14.25" customHeight="1" x14ac:dyDescent="0.25">
      <c r="A568" s="9">
        <v>44882</v>
      </c>
      <c r="B568" s="4" t="s">
        <v>14</v>
      </c>
      <c r="C568" s="4" t="s">
        <v>17</v>
      </c>
      <c r="D568" s="3" t="s">
        <v>1033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6">
        <v>14</v>
      </c>
      <c r="O568" s="4" t="s">
        <v>20</v>
      </c>
    </row>
    <row r="569" spans="1:15" ht="14.25" customHeight="1" x14ac:dyDescent="0.25">
      <c r="A569" s="9">
        <v>44882</v>
      </c>
      <c r="B569" s="4" t="s">
        <v>14</v>
      </c>
      <c r="C569" s="4" t="s">
        <v>17</v>
      </c>
      <c r="D569" s="3" t="s">
        <v>1034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6">
        <v>14</v>
      </c>
      <c r="O569" s="4" t="s">
        <v>20</v>
      </c>
    </row>
    <row r="570" spans="1:15" ht="14.25" customHeight="1" x14ac:dyDescent="0.25">
      <c r="A570" s="9">
        <v>44882</v>
      </c>
      <c r="B570" s="4" t="s">
        <v>14</v>
      </c>
      <c r="C570" s="4" t="s">
        <v>17</v>
      </c>
      <c r="D570" s="3" t="s">
        <v>1035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6">
        <f>24+14</f>
        <v>38</v>
      </c>
      <c r="O570" s="4" t="s">
        <v>20</v>
      </c>
    </row>
    <row r="571" spans="1:15" ht="14.25" customHeight="1" x14ac:dyDescent="0.25">
      <c r="A571" s="9">
        <v>44882</v>
      </c>
      <c r="B571" s="4" t="s">
        <v>14</v>
      </c>
      <c r="C571" s="4" t="s">
        <v>17</v>
      </c>
      <c r="D571" s="3" t="s">
        <v>1036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6">
        <v>24</v>
      </c>
      <c r="O571" s="4" t="s">
        <v>20</v>
      </c>
    </row>
    <row r="572" spans="1:15" ht="14.25" customHeight="1" x14ac:dyDescent="0.25">
      <c r="A572" s="9">
        <v>44882</v>
      </c>
      <c r="B572" s="4" t="s">
        <v>14</v>
      </c>
      <c r="C572" s="4" t="s">
        <v>17</v>
      </c>
      <c r="D572" s="3" t="s">
        <v>1037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6">
        <v>19</v>
      </c>
      <c r="O572" s="4" t="s">
        <v>20</v>
      </c>
    </row>
    <row r="573" spans="1:15" ht="14.25" customHeight="1" x14ac:dyDescent="0.25">
      <c r="A573" s="9">
        <v>44882</v>
      </c>
      <c r="B573" s="4" t="s">
        <v>14</v>
      </c>
      <c r="C573" s="4" t="s">
        <v>17</v>
      </c>
      <c r="D573" s="3" t="s">
        <v>1038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6">
        <v>19</v>
      </c>
      <c r="O573" s="4" t="s">
        <v>20</v>
      </c>
    </row>
    <row r="574" spans="1:15" ht="14.25" customHeight="1" x14ac:dyDescent="0.25">
      <c r="A574" s="9">
        <v>44882</v>
      </c>
      <c r="B574" s="4" t="s">
        <v>14</v>
      </c>
      <c r="C574" s="4" t="s">
        <v>17</v>
      </c>
      <c r="D574" s="3" t="s">
        <v>1039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6">
        <v>9</v>
      </c>
      <c r="O574" s="4" t="s">
        <v>20</v>
      </c>
    </row>
    <row r="575" spans="1:15" ht="14.25" customHeight="1" x14ac:dyDescent="0.25">
      <c r="A575" s="9">
        <v>44882</v>
      </c>
      <c r="B575" s="4" t="s">
        <v>14</v>
      </c>
      <c r="C575" s="4" t="s">
        <v>17</v>
      </c>
      <c r="D575" s="3" t="s">
        <v>1040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6">
        <v>34</v>
      </c>
      <c r="O575" s="4" t="s">
        <v>20</v>
      </c>
    </row>
    <row r="576" spans="1:15" ht="14.25" customHeight="1" x14ac:dyDescent="0.25">
      <c r="A576" s="9">
        <v>44882</v>
      </c>
      <c r="B576" s="4" t="s">
        <v>14</v>
      </c>
      <c r="C576" s="4" t="s">
        <v>17</v>
      </c>
      <c r="D576" s="3" t="s">
        <v>1041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6">
        <f>14+24</f>
        <v>38</v>
      </c>
      <c r="O576" s="4" t="s">
        <v>20</v>
      </c>
    </row>
    <row r="577" spans="1:15" ht="14.25" customHeight="1" x14ac:dyDescent="0.25">
      <c r="A577" s="9">
        <v>44882</v>
      </c>
      <c r="B577" s="4" t="s">
        <v>14</v>
      </c>
      <c r="C577" s="4" t="s">
        <v>17</v>
      </c>
      <c r="D577" s="3" t="s">
        <v>1042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6">
        <v>14</v>
      </c>
      <c r="O577" s="4" t="s">
        <v>20</v>
      </c>
    </row>
    <row r="578" spans="1:15" ht="14.25" customHeight="1" x14ac:dyDescent="0.25">
      <c r="A578" s="9">
        <v>44882</v>
      </c>
      <c r="B578" s="4" t="s">
        <v>14</v>
      </c>
      <c r="C578" s="4" t="s">
        <v>17</v>
      </c>
      <c r="D578" s="3" t="s">
        <v>1043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6">
        <v>9</v>
      </c>
      <c r="O578" s="4" t="s">
        <v>20</v>
      </c>
    </row>
    <row r="579" spans="1:15" ht="14.25" customHeight="1" x14ac:dyDescent="0.25">
      <c r="A579" s="9">
        <v>44882</v>
      </c>
      <c r="B579" s="4" t="s">
        <v>14</v>
      </c>
      <c r="C579" s="4" t="s">
        <v>17</v>
      </c>
      <c r="D579" s="3" t="s">
        <v>1044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6">
        <v>14</v>
      </c>
      <c r="O579" s="4" t="s">
        <v>20</v>
      </c>
    </row>
    <row r="580" spans="1:15" ht="14.25" customHeight="1" x14ac:dyDescent="0.25">
      <c r="A580" s="9">
        <v>44882</v>
      </c>
      <c r="B580" s="4" t="s">
        <v>14</v>
      </c>
      <c r="C580" s="4" t="s">
        <v>17</v>
      </c>
      <c r="D580" s="3" t="s">
        <v>1045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6">
        <f>12+27</f>
        <v>39</v>
      </c>
      <c r="O580" s="4" t="s">
        <v>19</v>
      </c>
    </row>
    <row r="581" spans="1:15" ht="14.25" customHeight="1" x14ac:dyDescent="0.25">
      <c r="A581" s="9">
        <v>44882</v>
      </c>
      <c r="B581" s="4" t="s">
        <v>14</v>
      </c>
      <c r="C581" s="4" t="s">
        <v>17</v>
      </c>
      <c r="D581" s="3" t="s">
        <v>1046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6">
        <v>14</v>
      </c>
      <c r="O581" s="4" t="s">
        <v>19</v>
      </c>
    </row>
    <row r="582" spans="1:15" ht="14.25" customHeight="1" x14ac:dyDescent="0.25">
      <c r="A582" s="9">
        <v>44882</v>
      </c>
      <c r="B582" s="4" t="s">
        <v>14</v>
      </c>
      <c r="C582" s="4" t="s">
        <v>17</v>
      </c>
      <c r="D582" s="3" t="s">
        <v>1047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6">
        <v>14</v>
      </c>
      <c r="O582" s="4" t="s">
        <v>19</v>
      </c>
    </row>
    <row r="583" spans="1:15" ht="14.25" customHeight="1" x14ac:dyDescent="0.25">
      <c r="A583" s="9">
        <v>44882</v>
      </c>
      <c r="B583" s="4" t="s">
        <v>14</v>
      </c>
      <c r="C583" s="4" t="s">
        <v>17</v>
      </c>
      <c r="D583" s="3" t="s">
        <v>1048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6">
        <v>19</v>
      </c>
      <c r="O583" s="4" t="s">
        <v>19</v>
      </c>
    </row>
    <row r="584" spans="1:15" ht="14.25" customHeight="1" x14ac:dyDescent="0.25">
      <c r="A584" s="9">
        <v>44882</v>
      </c>
      <c r="B584" s="4" t="s">
        <v>14</v>
      </c>
      <c r="C584" s="4" t="s">
        <v>17</v>
      </c>
      <c r="D584" s="3" t="s">
        <v>1049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6">
        <v>24</v>
      </c>
      <c r="O584" s="4" t="s">
        <v>19</v>
      </c>
    </row>
    <row r="585" spans="1:15" ht="14.25" customHeight="1" x14ac:dyDescent="0.25">
      <c r="A585" s="9">
        <v>44882</v>
      </c>
      <c r="B585" s="4" t="s">
        <v>14</v>
      </c>
      <c r="C585" s="4" t="s">
        <v>17</v>
      </c>
      <c r="D585" s="3" t="s">
        <v>1050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6">
        <v>14</v>
      </c>
      <c r="O585" s="4" t="s">
        <v>19</v>
      </c>
    </row>
    <row r="586" spans="1:15" ht="14.25" customHeight="1" x14ac:dyDescent="0.25">
      <c r="A586" s="9">
        <v>44882</v>
      </c>
      <c r="B586" s="4" t="s">
        <v>14</v>
      </c>
      <c r="C586" s="4" t="s">
        <v>17</v>
      </c>
      <c r="D586" s="3" t="s">
        <v>1051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6">
        <v>14</v>
      </c>
      <c r="O586" s="4" t="s">
        <v>19</v>
      </c>
    </row>
    <row r="587" spans="1:15" ht="14.25" customHeight="1" x14ac:dyDescent="0.25">
      <c r="A587" s="9">
        <v>44882</v>
      </c>
      <c r="B587" s="4" t="s">
        <v>14</v>
      </c>
      <c r="C587" s="4" t="s">
        <v>17</v>
      </c>
      <c r="D587" s="3" t="s">
        <v>1052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6">
        <v>9</v>
      </c>
      <c r="O587" s="4" t="s">
        <v>19</v>
      </c>
    </row>
    <row r="588" spans="1:15" ht="14.25" customHeight="1" x14ac:dyDescent="0.25">
      <c r="A588" s="9">
        <v>44882</v>
      </c>
      <c r="B588" s="4" t="s">
        <v>14</v>
      </c>
      <c r="C588" s="4" t="s">
        <v>17</v>
      </c>
      <c r="D588" s="3" t="s">
        <v>1053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6">
        <f>14+24</f>
        <v>38</v>
      </c>
      <c r="O588" s="4" t="s">
        <v>19</v>
      </c>
    </row>
    <row r="589" spans="1:15" ht="14.25" customHeight="1" x14ac:dyDescent="0.25">
      <c r="A589" s="9">
        <v>44882</v>
      </c>
      <c r="B589" s="4" t="s">
        <v>14</v>
      </c>
      <c r="C589" s="4" t="s">
        <v>17</v>
      </c>
      <c r="D589" s="3" t="s">
        <v>1054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6">
        <v>14</v>
      </c>
      <c r="O589" s="4" t="s">
        <v>19</v>
      </c>
    </row>
    <row r="590" spans="1:15" ht="14.25" customHeight="1" x14ac:dyDescent="0.25">
      <c r="A590" s="9">
        <v>44882</v>
      </c>
      <c r="B590" s="4" t="s">
        <v>14</v>
      </c>
      <c r="C590" s="4" t="s">
        <v>17</v>
      </c>
      <c r="D590" s="3" t="s">
        <v>1055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6">
        <f>24+7+27+7</f>
        <v>65</v>
      </c>
      <c r="O590" s="4" t="s">
        <v>19</v>
      </c>
    </row>
    <row r="591" spans="1:15" ht="14.25" customHeight="1" x14ac:dyDescent="0.25">
      <c r="A591" s="9">
        <v>44882</v>
      </c>
      <c r="B591" s="4" t="s">
        <v>14</v>
      </c>
      <c r="C591" s="4" t="s">
        <v>17</v>
      </c>
      <c r="D591" s="3" t="s">
        <v>1056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6">
        <v>14</v>
      </c>
      <c r="O591" s="4" t="s">
        <v>19</v>
      </c>
    </row>
    <row r="592" spans="1:15" ht="14.25" customHeight="1" x14ac:dyDescent="0.25">
      <c r="A592" s="9">
        <v>44882</v>
      </c>
      <c r="B592" s="4" t="s">
        <v>14</v>
      </c>
      <c r="C592" s="4" t="s">
        <v>17</v>
      </c>
      <c r="D592" s="3" t="s">
        <v>1057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6">
        <v>9</v>
      </c>
      <c r="O592" s="4" t="s">
        <v>19</v>
      </c>
    </row>
    <row r="593" spans="1:15" ht="14.25" customHeight="1" x14ac:dyDescent="0.25">
      <c r="A593" s="9">
        <v>44882</v>
      </c>
      <c r="B593" s="4" t="s">
        <v>14</v>
      </c>
      <c r="C593" s="4" t="s">
        <v>17</v>
      </c>
      <c r="D593" s="3" t="s">
        <v>1058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6">
        <v>14</v>
      </c>
      <c r="O593" s="4" t="s">
        <v>19</v>
      </c>
    </row>
    <row r="594" spans="1:15" ht="14.25" customHeight="1" x14ac:dyDescent="0.25">
      <c r="A594" s="9">
        <v>44882</v>
      </c>
      <c r="B594" s="4" t="s">
        <v>14</v>
      </c>
      <c r="C594" s="4" t="s">
        <v>17</v>
      </c>
      <c r="D594" s="3" t="s">
        <v>1059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6">
        <f>9.5+24+7+7</f>
        <v>47.5</v>
      </c>
      <c r="O594" s="4" t="s">
        <v>19</v>
      </c>
    </row>
    <row r="595" spans="1:15" ht="14.25" customHeight="1" x14ac:dyDescent="0.25">
      <c r="A595" s="9">
        <v>44882</v>
      </c>
      <c r="B595" s="4" t="s">
        <v>13</v>
      </c>
      <c r="C595" s="4" t="s">
        <v>17</v>
      </c>
      <c r="D595" s="3" t="s">
        <v>1060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6">
        <f>27+9</f>
        <v>36</v>
      </c>
      <c r="O595" s="4" t="s">
        <v>20</v>
      </c>
    </row>
    <row r="596" spans="1:15" ht="14.25" customHeight="1" x14ac:dyDescent="0.25">
      <c r="A596" s="9">
        <v>44882</v>
      </c>
      <c r="B596" s="4" t="s">
        <v>13</v>
      </c>
      <c r="C596" s="4" t="s">
        <v>17</v>
      </c>
      <c r="D596" s="3" t="s">
        <v>1061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6">
        <v>9</v>
      </c>
      <c r="O596" s="4" t="s">
        <v>20</v>
      </c>
    </row>
    <row r="597" spans="1:15" ht="14.25" customHeight="1" x14ac:dyDescent="0.25">
      <c r="A597" s="9">
        <v>44882</v>
      </c>
      <c r="B597" s="4" t="s">
        <v>13</v>
      </c>
      <c r="C597" s="4" t="s">
        <v>17</v>
      </c>
      <c r="D597" s="3" t="s">
        <v>1062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6">
        <v>9</v>
      </c>
      <c r="O597" s="4" t="s">
        <v>20</v>
      </c>
    </row>
    <row r="598" spans="1:15" ht="14.25" customHeight="1" x14ac:dyDescent="0.25">
      <c r="A598" s="9">
        <v>44882</v>
      </c>
      <c r="B598" s="4" t="s">
        <v>13</v>
      </c>
      <c r="C598" s="4" t="s">
        <v>17</v>
      </c>
      <c r="D598" s="3" t="s">
        <v>1063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6">
        <v>9</v>
      </c>
      <c r="O598" s="4" t="s">
        <v>20</v>
      </c>
    </row>
    <row r="599" spans="1:15" ht="14.25" customHeight="1" x14ac:dyDescent="0.25">
      <c r="A599" s="9">
        <v>44882</v>
      </c>
      <c r="B599" s="4" t="s">
        <v>13</v>
      </c>
      <c r="C599" s="4" t="s">
        <v>17</v>
      </c>
      <c r="D599" s="3" t="s">
        <v>1064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6">
        <v>9</v>
      </c>
      <c r="O599" s="4" t="s">
        <v>20</v>
      </c>
    </row>
    <row r="600" spans="1:15" ht="14.25" customHeight="1" x14ac:dyDescent="0.25">
      <c r="A600" s="9">
        <v>44882</v>
      </c>
      <c r="B600" s="4" t="s">
        <v>13</v>
      </c>
      <c r="C600" s="4" t="s">
        <v>17</v>
      </c>
      <c r="D600" s="3" t="s">
        <v>1065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6">
        <v>9</v>
      </c>
      <c r="O600" s="4" t="s">
        <v>20</v>
      </c>
    </row>
    <row r="601" spans="1:15" ht="14.25" customHeight="1" x14ac:dyDescent="0.25">
      <c r="A601" s="9">
        <v>44882</v>
      </c>
      <c r="B601" s="4" t="s">
        <v>13</v>
      </c>
      <c r="C601" s="4" t="s">
        <v>17</v>
      </c>
      <c r="D601" s="3" t="s">
        <v>1066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6">
        <v>9</v>
      </c>
      <c r="O601" s="4" t="s">
        <v>20</v>
      </c>
    </row>
    <row r="602" spans="1:15" ht="14.25" customHeight="1" x14ac:dyDescent="0.25">
      <c r="A602" s="9">
        <v>44882</v>
      </c>
      <c r="B602" s="4" t="s">
        <v>13</v>
      </c>
      <c r="C602" s="4" t="s">
        <v>17</v>
      </c>
      <c r="D602" s="3" t="s">
        <v>1067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6">
        <v>14</v>
      </c>
      <c r="O602" s="4" t="s">
        <v>20</v>
      </c>
    </row>
    <row r="603" spans="1:15" ht="14.25" customHeight="1" x14ac:dyDescent="0.25">
      <c r="A603" s="9">
        <v>44882</v>
      </c>
      <c r="B603" s="4" t="s">
        <v>13</v>
      </c>
      <c r="C603" s="4" t="s">
        <v>17</v>
      </c>
      <c r="D603" s="3" t="s">
        <v>1068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6">
        <v>14</v>
      </c>
      <c r="O603" s="4" t="s">
        <v>20</v>
      </c>
    </row>
    <row r="604" spans="1:15" ht="14.25" customHeight="1" x14ac:dyDescent="0.25">
      <c r="A604" s="9">
        <v>44882</v>
      </c>
      <c r="B604" s="4" t="s">
        <v>13</v>
      </c>
      <c r="C604" s="4" t="s">
        <v>17</v>
      </c>
      <c r="D604" s="3" t="s">
        <v>1069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6">
        <v>9</v>
      </c>
      <c r="O604" s="4" t="s">
        <v>20</v>
      </c>
    </row>
    <row r="605" spans="1:15" ht="14.25" customHeight="1" x14ac:dyDescent="0.25">
      <c r="A605" s="9">
        <v>44882</v>
      </c>
      <c r="B605" s="4" t="s">
        <v>13</v>
      </c>
      <c r="C605" s="4" t="s">
        <v>17</v>
      </c>
      <c r="D605" s="3" t="s">
        <v>1070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6">
        <v>9</v>
      </c>
      <c r="O605" s="4" t="s">
        <v>20</v>
      </c>
    </row>
    <row r="606" spans="1:15" ht="14.25" customHeight="1" x14ac:dyDescent="0.25">
      <c r="A606" s="9">
        <v>44882</v>
      </c>
      <c r="B606" s="4" t="s">
        <v>13</v>
      </c>
      <c r="C606" s="4" t="s">
        <v>17</v>
      </c>
      <c r="D606" s="3" t="s">
        <v>1071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6">
        <v>9</v>
      </c>
      <c r="O606" s="4" t="s">
        <v>20</v>
      </c>
    </row>
    <row r="607" spans="1:15" ht="14.25" customHeight="1" x14ac:dyDescent="0.25">
      <c r="A607" s="9">
        <v>44882</v>
      </c>
      <c r="B607" s="4" t="s">
        <v>13</v>
      </c>
      <c r="C607" s="4" t="s">
        <v>17</v>
      </c>
      <c r="D607" s="3" t="s">
        <v>1072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6">
        <v>9</v>
      </c>
      <c r="O607" s="4" t="s">
        <v>20</v>
      </c>
    </row>
    <row r="608" spans="1:15" ht="14.25" customHeight="1" x14ac:dyDescent="0.25">
      <c r="A608" s="9">
        <v>44882</v>
      </c>
      <c r="B608" s="4" t="s">
        <v>13</v>
      </c>
      <c r="C608" s="4" t="s">
        <v>17</v>
      </c>
      <c r="D608" s="3" t="s">
        <v>1073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6">
        <v>9</v>
      </c>
      <c r="O608" s="4" t="s">
        <v>20</v>
      </c>
    </row>
    <row r="609" spans="1:15" ht="14.25" customHeight="1" x14ac:dyDescent="0.25">
      <c r="A609" s="9">
        <v>44882</v>
      </c>
      <c r="B609" s="4" t="s">
        <v>13</v>
      </c>
      <c r="C609" s="4" t="s">
        <v>17</v>
      </c>
      <c r="D609" s="3" t="s">
        <v>1074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6">
        <v>9</v>
      </c>
      <c r="O609" s="4" t="s">
        <v>20</v>
      </c>
    </row>
    <row r="610" spans="1:15" ht="14.25" customHeight="1" x14ac:dyDescent="0.25">
      <c r="A610" s="9">
        <v>44882</v>
      </c>
      <c r="B610" s="4" t="s">
        <v>13</v>
      </c>
      <c r="C610" s="4" t="s">
        <v>17</v>
      </c>
      <c r="D610" s="3" t="s">
        <v>1075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6">
        <v>9</v>
      </c>
      <c r="O610" s="4" t="s">
        <v>19</v>
      </c>
    </row>
    <row r="611" spans="1:15" ht="14.25" customHeight="1" x14ac:dyDescent="0.25">
      <c r="A611" s="9">
        <v>44882</v>
      </c>
      <c r="B611" s="4" t="s">
        <v>13</v>
      </c>
      <c r="C611" s="4" t="s">
        <v>17</v>
      </c>
      <c r="D611" s="3" t="s">
        <v>1076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6">
        <v>9</v>
      </c>
      <c r="O611" s="4" t="s">
        <v>19</v>
      </c>
    </row>
    <row r="612" spans="1:15" ht="14.25" customHeight="1" x14ac:dyDescent="0.25">
      <c r="A612" s="9">
        <v>44882</v>
      </c>
      <c r="B612" s="4" t="s">
        <v>13</v>
      </c>
      <c r="C612" s="4" t="s">
        <v>17</v>
      </c>
      <c r="D612" s="3" t="s">
        <v>1077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6">
        <v>9</v>
      </c>
      <c r="O612" s="4" t="s">
        <v>19</v>
      </c>
    </row>
    <row r="613" spans="1:15" ht="14.25" customHeight="1" x14ac:dyDescent="0.25">
      <c r="A613" s="9">
        <v>44882</v>
      </c>
      <c r="B613" s="4" t="s">
        <v>13</v>
      </c>
      <c r="C613" s="4" t="s">
        <v>17</v>
      </c>
      <c r="D613" s="3" t="s">
        <v>1078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6">
        <v>9</v>
      </c>
      <c r="O613" s="4" t="s">
        <v>19</v>
      </c>
    </row>
    <row r="614" spans="1:15" ht="14.25" customHeight="1" x14ac:dyDescent="0.25">
      <c r="A614" s="9">
        <v>44882</v>
      </c>
      <c r="B614" s="4" t="s">
        <v>13</v>
      </c>
      <c r="C614" s="4" t="s">
        <v>17</v>
      </c>
      <c r="D614" s="3" t="s">
        <v>1079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6">
        <f>7+27+7</f>
        <v>41</v>
      </c>
      <c r="O614" s="4" t="s">
        <v>19</v>
      </c>
    </row>
    <row r="615" spans="1:15" ht="14.25" customHeight="1" x14ac:dyDescent="0.25">
      <c r="A615" s="9">
        <v>44882</v>
      </c>
      <c r="B615" s="4" t="s">
        <v>13</v>
      </c>
      <c r="C615" s="4" t="s">
        <v>17</v>
      </c>
      <c r="D615" s="3" t="s">
        <v>1080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6">
        <v>9</v>
      </c>
      <c r="O615" s="4" t="s">
        <v>19</v>
      </c>
    </row>
    <row r="616" spans="1:15" ht="14.25" customHeight="1" x14ac:dyDescent="0.25">
      <c r="A616" s="9">
        <v>44882</v>
      </c>
      <c r="B616" s="4" t="s">
        <v>13</v>
      </c>
      <c r="C616" s="4" t="s">
        <v>17</v>
      </c>
      <c r="D616" s="3" t="s">
        <v>1081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6">
        <v>14</v>
      </c>
      <c r="O616" s="4" t="s">
        <v>19</v>
      </c>
    </row>
    <row r="617" spans="1:15" ht="14.25" customHeight="1" x14ac:dyDescent="0.25">
      <c r="A617" s="9">
        <v>44882</v>
      </c>
      <c r="B617" s="4" t="s">
        <v>13</v>
      </c>
      <c r="C617" s="4" t="s">
        <v>17</v>
      </c>
      <c r="D617" s="3" t="s">
        <v>1082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6">
        <f>9+9.5+24</f>
        <v>42.5</v>
      </c>
      <c r="O617" s="4" t="s">
        <v>19</v>
      </c>
    </row>
    <row r="618" spans="1:15" ht="14.25" customHeight="1" x14ac:dyDescent="0.25">
      <c r="A618" s="9">
        <v>44882</v>
      </c>
      <c r="B618" s="4" t="s">
        <v>13</v>
      </c>
      <c r="C618" s="4" t="s">
        <v>17</v>
      </c>
      <c r="D618" s="3" t="s">
        <v>1083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6">
        <f>27+7+2</f>
        <v>36</v>
      </c>
      <c r="O618" s="4" t="s">
        <v>19</v>
      </c>
    </row>
    <row r="619" spans="1:15" ht="14.25" customHeight="1" x14ac:dyDescent="0.25">
      <c r="A619" s="9">
        <v>44882</v>
      </c>
      <c r="B619" s="4" t="s">
        <v>13</v>
      </c>
      <c r="C619" s="4" t="s">
        <v>17</v>
      </c>
      <c r="D619" s="3" t="s">
        <v>1084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6">
        <v>14</v>
      </c>
      <c r="O619" s="4" t="s">
        <v>19</v>
      </c>
    </row>
    <row r="620" spans="1:15" ht="14.25" customHeight="1" x14ac:dyDescent="0.25">
      <c r="A620" s="9">
        <v>44882</v>
      </c>
      <c r="B620" s="4" t="s">
        <v>13</v>
      </c>
      <c r="C620" s="4" t="s">
        <v>17</v>
      </c>
      <c r="D620" s="3" t="s">
        <v>1085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6">
        <v>9</v>
      </c>
      <c r="O620" s="4" t="s">
        <v>19</v>
      </c>
    </row>
    <row r="621" spans="1:15" ht="14.25" customHeight="1" x14ac:dyDescent="0.25">
      <c r="A621" s="9">
        <v>44882</v>
      </c>
      <c r="B621" s="4" t="s">
        <v>13</v>
      </c>
      <c r="C621" s="4" t="s">
        <v>17</v>
      </c>
      <c r="D621" s="3" t="s">
        <v>1086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6">
        <f>24+11</f>
        <v>35</v>
      </c>
      <c r="O621" s="4" t="s">
        <v>19</v>
      </c>
    </row>
    <row r="622" spans="1:15" ht="14.25" customHeight="1" x14ac:dyDescent="0.25">
      <c r="A622" s="9">
        <v>44882</v>
      </c>
      <c r="B622" s="4" t="s">
        <v>13</v>
      </c>
      <c r="C622" s="4" t="s">
        <v>17</v>
      </c>
      <c r="D622" s="3" t="s">
        <v>1087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6">
        <v>9</v>
      </c>
      <c r="O622" s="4" t="s">
        <v>19</v>
      </c>
    </row>
    <row r="623" spans="1:15" ht="14.25" customHeight="1" x14ac:dyDescent="0.25">
      <c r="A623" s="9">
        <v>44883</v>
      </c>
      <c r="B623" s="4" t="s">
        <v>15</v>
      </c>
      <c r="C623" s="4" t="s">
        <v>17</v>
      </c>
      <c r="D623" s="3" t="s">
        <v>854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6">
        <v>14</v>
      </c>
      <c r="O623" s="4" t="s">
        <v>20</v>
      </c>
    </row>
    <row r="624" spans="1:15" ht="14.25" customHeight="1" x14ac:dyDescent="0.25">
      <c r="A624" s="9">
        <v>44883</v>
      </c>
      <c r="B624" s="4" t="s">
        <v>15</v>
      </c>
      <c r="C624" s="4" t="s">
        <v>17</v>
      </c>
      <c r="D624" s="3" t="s">
        <v>855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6">
        <v>14</v>
      </c>
      <c r="O624" s="4" t="s">
        <v>19</v>
      </c>
    </row>
    <row r="625" spans="1:15" ht="14.25" customHeight="1" x14ac:dyDescent="0.25">
      <c r="A625" s="9">
        <v>44883</v>
      </c>
      <c r="B625" s="4" t="s">
        <v>13</v>
      </c>
      <c r="C625" s="4" t="s">
        <v>17</v>
      </c>
      <c r="D625" s="3" t="s">
        <v>856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6">
        <v>9</v>
      </c>
      <c r="O625" s="4" t="s">
        <v>20</v>
      </c>
    </row>
    <row r="626" spans="1:15" ht="14.25" customHeight="1" x14ac:dyDescent="0.25">
      <c r="A626" s="9">
        <v>44883</v>
      </c>
      <c r="B626" s="4" t="s">
        <v>13</v>
      </c>
      <c r="C626" s="4" t="s">
        <v>17</v>
      </c>
      <c r="D626" s="3" t="s">
        <v>857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6">
        <v>9</v>
      </c>
      <c r="O626" s="4" t="s">
        <v>20</v>
      </c>
    </row>
    <row r="627" spans="1:15" ht="14.25" customHeight="1" x14ac:dyDescent="0.25">
      <c r="A627" s="9">
        <v>44883</v>
      </c>
      <c r="B627" s="4" t="s">
        <v>13</v>
      </c>
      <c r="C627" s="4" t="s">
        <v>17</v>
      </c>
      <c r="D627" s="3" t="s">
        <v>858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6">
        <v>9</v>
      </c>
      <c r="O627" s="4" t="s">
        <v>20</v>
      </c>
    </row>
    <row r="628" spans="1:15" ht="14.25" customHeight="1" x14ac:dyDescent="0.25">
      <c r="A628" s="9">
        <v>44883</v>
      </c>
      <c r="B628" s="4" t="s">
        <v>13</v>
      </c>
      <c r="C628" s="4" t="s">
        <v>17</v>
      </c>
      <c r="D628" s="3" t="s">
        <v>859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6">
        <f>9+27</f>
        <v>36</v>
      </c>
      <c r="O628" s="4" t="s">
        <v>20</v>
      </c>
    </row>
    <row r="629" spans="1:15" ht="14.25" customHeight="1" x14ac:dyDescent="0.25">
      <c r="A629" s="9">
        <v>44883</v>
      </c>
      <c r="B629" s="4" t="s">
        <v>13</v>
      </c>
      <c r="C629" s="4" t="s">
        <v>17</v>
      </c>
      <c r="D629" s="3" t="s">
        <v>860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6">
        <v>14</v>
      </c>
      <c r="O629" s="4" t="s">
        <v>20</v>
      </c>
    </row>
    <row r="630" spans="1:15" ht="14.25" customHeight="1" x14ac:dyDescent="0.25">
      <c r="A630" s="9">
        <v>44883</v>
      </c>
      <c r="B630" s="4" t="s">
        <v>13</v>
      </c>
      <c r="C630" s="4" t="s">
        <v>17</v>
      </c>
      <c r="D630" s="3" t="s">
        <v>861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6">
        <f>9+24</f>
        <v>33</v>
      </c>
      <c r="O630" s="4" t="s">
        <v>20</v>
      </c>
    </row>
    <row r="631" spans="1:15" ht="14.25" customHeight="1" x14ac:dyDescent="0.25">
      <c r="A631" s="9">
        <v>44883</v>
      </c>
      <c r="B631" s="4" t="s">
        <v>13</v>
      </c>
      <c r="C631" s="4" t="s">
        <v>17</v>
      </c>
      <c r="D631" s="3" t="s">
        <v>862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6">
        <v>9</v>
      </c>
      <c r="O631" s="4" t="s">
        <v>19</v>
      </c>
    </row>
    <row r="632" spans="1:15" ht="14.25" customHeight="1" x14ac:dyDescent="0.25">
      <c r="A632" s="9">
        <v>44883</v>
      </c>
      <c r="B632" s="4" t="s">
        <v>13</v>
      </c>
      <c r="C632" s="4" t="s">
        <v>17</v>
      </c>
      <c r="D632" s="3" t="s">
        <v>863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6">
        <v>9</v>
      </c>
      <c r="O632" s="4" t="s">
        <v>19</v>
      </c>
    </row>
    <row r="633" spans="1:15" ht="14.25" customHeight="1" x14ac:dyDescent="0.25">
      <c r="A633" s="9">
        <v>44883</v>
      </c>
      <c r="B633" s="4" t="s">
        <v>13</v>
      </c>
      <c r="C633" s="4" t="s">
        <v>17</v>
      </c>
      <c r="D633" s="3" t="s">
        <v>864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6">
        <v>14</v>
      </c>
      <c r="O633" s="4" t="s">
        <v>19</v>
      </c>
    </row>
    <row r="634" spans="1:15" ht="14.25" customHeight="1" x14ac:dyDescent="0.25">
      <c r="A634" s="9">
        <v>44883</v>
      </c>
      <c r="B634" s="4" t="s">
        <v>13</v>
      </c>
      <c r="C634" s="4" t="s">
        <v>17</v>
      </c>
      <c r="D634" s="3" t="s">
        <v>865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6">
        <f>14+27</f>
        <v>41</v>
      </c>
      <c r="O634" s="4" t="s">
        <v>19</v>
      </c>
    </row>
    <row r="635" spans="1:15" ht="14.25" customHeight="1" x14ac:dyDescent="0.25">
      <c r="A635" s="9">
        <v>44883</v>
      </c>
      <c r="B635" s="4" t="s">
        <v>13</v>
      </c>
      <c r="C635" s="4" t="s">
        <v>17</v>
      </c>
      <c r="D635" s="3" t="s">
        <v>866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6">
        <f>27+2+7</f>
        <v>36</v>
      </c>
      <c r="O635" s="4" t="s">
        <v>19</v>
      </c>
    </row>
    <row r="636" spans="1:15" ht="14.25" customHeight="1" x14ac:dyDescent="0.25">
      <c r="A636" s="9">
        <v>44883</v>
      </c>
      <c r="B636" s="4" t="s">
        <v>13</v>
      </c>
      <c r="C636" s="4" t="s">
        <v>17</v>
      </c>
      <c r="D636" s="3" t="s">
        <v>867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6">
        <v>9</v>
      </c>
      <c r="O636" s="4" t="s">
        <v>19</v>
      </c>
    </row>
    <row r="637" spans="1:15" ht="14.25" customHeight="1" x14ac:dyDescent="0.25">
      <c r="A637" s="9">
        <v>44883</v>
      </c>
      <c r="B637" s="4" t="s">
        <v>13</v>
      </c>
      <c r="C637" s="4" t="s">
        <v>17</v>
      </c>
      <c r="D637" s="3" t="s">
        <v>868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6">
        <v>9</v>
      </c>
      <c r="O637" s="4" t="s">
        <v>19</v>
      </c>
    </row>
    <row r="638" spans="1:15" ht="14.25" customHeight="1" x14ac:dyDescent="0.25">
      <c r="A638" s="9">
        <v>44883</v>
      </c>
      <c r="B638" s="4" t="s">
        <v>13</v>
      </c>
      <c r="C638" s="4" t="s">
        <v>17</v>
      </c>
      <c r="D638" s="3" t="s">
        <v>869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6">
        <v>9</v>
      </c>
      <c r="O638" s="4" t="s">
        <v>19</v>
      </c>
    </row>
    <row r="639" spans="1:15" ht="14.25" customHeight="1" x14ac:dyDescent="0.25">
      <c r="A639" s="9">
        <v>44883</v>
      </c>
      <c r="B639" s="4" t="s">
        <v>13</v>
      </c>
      <c r="C639" s="4" t="s">
        <v>17</v>
      </c>
      <c r="D639" s="3" t="s">
        <v>870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6">
        <v>24</v>
      </c>
      <c r="O639" s="4" t="s">
        <v>19</v>
      </c>
    </row>
    <row r="640" spans="1:15" ht="14.25" customHeight="1" x14ac:dyDescent="0.25">
      <c r="A640" s="9">
        <v>44883</v>
      </c>
      <c r="B640" s="4" t="s">
        <v>13</v>
      </c>
      <c r="C640" s="4" t="s">
        <v>17</v>
      </c>
      <c r="D640" s="3" t="s">
        <v>871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6">
        <v>9</v>
      </c>
      <c r="O640" s="4" t="s">
        <v>19</v>
      </c>
    </row>
    <row r="641" spans="1:15" ht="14.25" customHeight="1" x14ac:dyDescent="0.25">
      <c r="A641" s="9">
        <v>44883</v>
      </c>
      <c r="B641" s="4" t="s">
        <v>13</v>
      </c>
      <c r="C641" s="4" t="s">
        <v>17</v>
      </c>
      <c r="D641" s="3" t="s">
        <v>872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6">
        <v>16</v>
      </c>
      <c r="O641" s="4" t="s">
        <v>19</v>
      </c>
    </row>
    <row r="642" spans="1:15" ht="14.25" customHeight="1" x14ac:dyDescent="0.25">
      <c r="A642" s="9">
        <v>44883</v>
      </c>
      <c r="B642" s="4" t="s">
        <v>13</v>
      </c>
      <c r="C642" s="4" t="s">
        <v>17</v>
      </c>
      <c r="D642" s="3" t="s">
        <v>873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6">
        <f>14+24</f>
        <v>38</v>
      </c>
      <c r="O642" s="4" t="s">
        <v>19</v>
      </c>
    </row>
    <row r="643" spans="1:15" ht="14.25" customHeight="1" x14ac:dyDescent="0.25">
      <c r="A643" s="9">
        <v>44883</v>
      </c>
      <c r="B643" s="4" t="s">
        <v>13</v>
      </c>
      <c r="C643" s="4" t="s">
        <v>17</v>
      </c>
      <c r="D643" s="3" t="s">
        <v>874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6">
        <v>9</v>
      </c>
      <c r="O643" s="4" t="s">
        <v>19</v>
      </c>
    </row>
    <row r="644" spans="1:15" ht="14.25" customHeight="1" x14ac:dyDescent="0.25">
      <c r="A644" s="9">
        <v>44883</v>
      </c>
      <c r="B644" s="4" t="s">
        <v>13</v>
      </c>
      <c r="C644" s="4" t="s">
        <v>17</v>
      </c>
      <c r="D644" s="3" t="s">
        <v>875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6">
        <f>14+27</f>
        <v>41</v>
      </c>
      <c r="O644" s="4" t="s">
        <v>19</v>
      </c>
    </row>
    <row r="645" spans="1:15" ht="14.25" customHeight="1" x14ac:dyDescent="0.25">
      <c r="A645" s="9">
        <v>44883</v>
      </c>
      <c r="B645" s="4" t="s">
        <v>14</v>
      </c>
      <c r="C645" s="4" t="s">
        <v>17</v>
      </c>
      <c r="D645" s="3" t="s">
        <v>876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6">
        <v>14</v>
      </c>
      <c r="O645" s="4" t="s">
        <v>19</v>
      </c>
    </row>
    <row r="646" spans="1:15" ht="14.25" customHeight="1" x14ac:dyDescent="0.25">
      <c r="A646" s="9">
        <v>44883</v>
      </c>
      <c r="B646" s="4" t="s">
        <v>14</v>
      </c>
      <c r="C646" s="4" t="s">
        <v>17</v>
      </c>
      <c r="D646" s="3" t="s">
        <v>877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6">
        <v>14</v>
      </c>
      <c r="O646" s="4" t="s">
        <v>19</v>
      </c>
    </row>
    <row r="647" spans="1:15" ht="14.25" customHeight="1" x14ac:dyDescent="0.25">
      <c r="A647" s="9">
        <v>44883</v>
      </c>
      <c r="B647" s="4" t="s">
        <v>14</v>
      </c>
      <c r="C647" s="4" t="s">
        <v>17</v>
      </c>
      <c r="D647" s="3" t="s">
        <v>878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6">
        <v>14</v>
      </c>
      <c r="O647" s="4" t="s">
        <v>19</v>
      </c>
    </row>
    <row r="648" spans="1:15" ht="14.25" customHeight="1" x14ac:dyDescent="0.25">
      <c r="A648" s="9">
        <v>44883</v>
      </c>
      <c r="B648" s="4" t="s">
        <v>14</v>
      </c>
      <c r="C648" s="4" t="s">
        <v>17</v>
      </c>
      <c r="D648" s="3" t="s">
        <v>879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6">
        <v>19</v>
      </c>
      <c r="O648" s="4" t="s">
        <v>19</v>
      </c>
    </row>
    <row r="649" spans="1:15" ht="14.25" customHeight="1" x14ac:dyDescent="0.25">
      <c r="A649" s="9">
        <v>44883</v>
      </c>
      <c r="B649" s="4" t="s">
        <v>14</v>
      </c>
      <c r="C649" s="4" t="s">
        <v>17</v>
      </c>
      <c r="D649" s="3" t="s">
        <v>880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6">
        <v>14</v>
      </c>
      <c r="O649" s="4" t="s">
        <v>19</v>
      </c>
    </row>
    <row r="650" spans="1:15" ht="14.25" customHeight="1" x14ac:dyDescent="0.25">
      <c r="A650" s="9">
        <v>44883</v>
      </c>
      <c r="B650" s="4" t="s">
        <v>14</v>
      </c>
      <c r="C650" s="4" t="s">
        <v>17</v>
      </c>
      <c r="D650" s="3" t="s">
        <v>881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6">
        <f>27+14</f>
        <v>41</v>
      </c>
      <c r="O650" s="4" t="s">
        <v>19</v>
      </c>
    </row>
    <row r="651" spans="1:15" ht="14.25" customHeight="1" x14ac:dyDescent="0.25">
      <c r="A651" s="9">
        <v>44883</v>
      </c>
      <c r="B651" s="4" t="s">
        <v>14</v>
      </c>
      <c r="C651" s="4" t="s">
        <v>17</v>
      </c>
      <c r="D651" s="3" t="s">
        <v>882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6">
        <v>14</v>
      </c>
      <c r="O651" s="4" t="s">
        <v>19</v>
      </c>
    </row>
    <row r="652" spans="1:15" ht="14.25" customHeight="1" x14ac:dyDescent="0.25">
      <c r="A652" s="9">
        <v>44883</v>
      </c>
      <c r="B652" s="4" t="s">
        <v>14</v>
      </c>
      <c r="C652" s="4" t="s">
        <v>17</v>
      </c>
      <c r="D652" s="3" t="s">
        <v>883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6">
        <v>14</v>
      </c>
      <c r="O652" s="4" t="s">
        <v>19</v>
      </c>
    </row>
    <row r="653" spans="1:15" ht="14.25" customHeight="1" x14ac:dyDescent="0.25">
      <c r="A653" s="9">
        <v>44883</v>
      </c>
      <c r="B653" s="4" t="s">
        <v>14</v>
      </c>
      <c r="C653" s="4" t="s">
        <v>17</v>
      </c>
      <c r="D653" s="3" t="s">
        <v>884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6">
        <v>14</v>
      </c>
      <c r="O653" s="4" t="s">
        <v>19</v>
      </c>
    </row>
    <row r="654" spans="1:15" ht="14.25" customHeight="1" x14ac:dyDescent="0.25">
      <c r="A654" s="9">
        <v>44883</v>
      </c>
      <c r="B654" s="4" t="s">
        <v>14</v>
      </c>
      <c r="C654" s="4" t="s">
        <v>17</v>
      </c>
      <c r="D654" s="3" t="s">
        <v>885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6">
        <v>14</v>
      </c>
      <c r="O654" s="4" t="s">
        <v>19</v>
      </c>
    </row>
    <row r="655" spans="1:15" ht="14.25" customHeight="1" x14ac:dyDescent="0.25">
      <c r="A655" s="9">
        <v>44883</v>
      </c>
      <c r="B655" s="4" t="s">
        <v>14</v>
      </c>
      <c r="C655" s="4" t="s">
        <v>17</v>
      </c>
      <c r="D655" s="3" t="s">
        <v>886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6">
        <f>24+27+12+7</f>
        <v>70</v>
      </c>
      <c r="O655" s="4" t="s">
        <v>19</v>
      </c>
    </row>
    <row r="656" spans="1:15" ht="14.25" customHeight="1" x14ac:dyDescent="0.25">
      <c r="A656" s="9">
        <v>44883</v>
      </c>
      <c r="B656" s="4" t="s">
        <v>14</v>
      </c>
      <c r="C656" s="4" t="s">
        <v>17</v>
      </c>
      <c r="D656" s="3" t="s">
        <v>887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6">
        <v>19</v>
      </c>
      <c r="O656" s="4" t="s">
        <v>19</v>
      </c>
    </row>
    <row r="657" spans="1:15" ht="14.25" customHeight="1" x14ac:dyDescent="0.25">
      <c r="A657" s="9">
        <v>44883</v>
      </c>
      <c r="B657" s="4" t="s">
        <v>14</v>
      </c>
      <c r="C657" s="4" t="s">
        <v>17</v>
      </c>
      <c r="D657" s="3" t="s">
        <v>888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6">
        <v>9</v>
      </c>
      <c r="O657" s="4" t="s">
        <v>19</v>
      </c>
    </row>
    <row r="658" spans="1:15" ht="14.25" customHeight="1" x14ac:dyDescent="0.25">
      <c r="A658" s="9">
        <v>44883</v>
      </c>
      <c r="B658" s="4" t="s">
        <v>14</v>
      </c>
      <c r="C658" s="4" t="s">
        <v>17</v>
      </c>
      <c r="D658" s="3" t="s">
        <v>889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6">
        <f>24+9.5</f>
        <v>33.5</v>
      </c>
      <c r="O658" s="4" t="s">
        <v>19</v>
      </c>
    </row>
    <row r="659" spans="1:15" ht="14.25" customHeight="1" x14ac:dyDescent="0.25">
      <c r="A659" s="9">
        <v>44883</v>
      </c>
      <c r="B659" s="4" t="s">
        <v>14</v>
      </c>
      <c r="C659" s="4" t="s">
        <v>17</v>
      </c>
      <c r="D659" s="3" t="s">
        <v>890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6">
        <v>14</v>
      </c>
      <c r="O659" s="4" t="s">
        <v>19</v>
      </c>
    </row>
    <row r="660" spans="1:15" ht="14.25" customHeight="1" x14ac:dyDescent="0.25">
      <c r="A660" s="9">
        <v>44883</v>
      </c>
      <c r="B660" s="4" t="s">
        <v>14</v>
      </c>
      <c r="C660" s="4" t="s">
        <v>17</v>
      </c>
      <c r="D660" s="3" t="s">
        <v>891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6">
        <v>26</v>
      </c>
      <c r="O660" s="4" t="s">
        <v>19</v>
      </c>
    </row>
    <row r="661" spans="1:15" ht="14.25" customHeight="1" x14ac:dyDescent="0.25">
      <c r="A661" s="9">
        <v>44883</v>
      </c>
      <c r="B661" s="4" t="s">
        <v>14</v>
      </c>
      <c r="C661" s="4" t="s">
        <v>17</v>
      </c>
      <c r="D661" s="3" t="s">
        <v>892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6">
        <v>9.5</v>
      </c>
      <c r="O661" s="4" t="s">
        <v>19</v>
      </c>
    </row>
    <row r="662" spans="1:15" ht="14.25" customHeight="1" x14ac:dyDescent="0.25">
      <c r="A662" s="9">
        <v>44883</v>
      </c>
      <c r="B662" s="4" t="s">
        <v>14</v>
      </c>
      <c r="C662" s="4" t="s">
        <v>17</v>
      </c>
      <c r="D662" s="3" t="s">
        <v>893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6">
        <v>14</v>
      </c>
      <c r="O662" s="4" t="s">
        <v>20</v>
      </c>
    </row>
    <row r="663" spans="1:15" ht="14.25" customHeight="1" x14ac:dyDescent="0.25">
      <c r="A663" s="9">
        <v>44883</v>
      </c>
      <c r="B663" s="4" t="s">
        <v>14</v>
      </c>
      <c r="C663" s="4" t="s">
        <v>17</v>
      </c>
      <c r="D663" s="3" t="s">
        <v>894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6">
        <v>16</v>
      </c>
      <c r="O663" s="4" t="s">
        <v>20</v>
      </c>
    </row>
    <row r="664" spans="1:15" ht="14.25" customHeight="1" x14ac:dyDescent="0.25">
      <c r="A664" s="9">
        <v>44883</v>
      </c>
      <c r="B664" s="4" t="s">
        <v>14</v>
      </c>
      <c r="C664" s="4" t="s">
        <v>17</v>
      </c>
      <c r="D664" s="3" t="s">
        <v>895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6">
        <f>27+7+7</f>
        <v>41</v>
      </c>
      <c r="O664" s="4" t="s">
        <v>20</v>
      </c>
    </row>
    <row r="665" spans="1:15" ht="14.25" customHeight="1" x14ac:dyDescent="0.25">
      <c r="A665" s="9">
        <v>44883</v>
      </c>
      <c r="B665" s="4" t="s">
        <v>14</v>
      </c>
      <c r="C665" s="4" t="s">
        <v>17</v>
      </c>
      <c r="D665" s="3" t="s">
        <v>896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6">
        <v>14</v>
      </c>
      <c r="O665" s="4" t="s">
        <v>20</v>
      </c>
    </row>
    <row r="666" spans="1:15" ht="14.25" customHeight="1" x14ac:dyDescent="0.25">
      <c r="A666" s="9">
        <v>44883</v>
      </c>
      <c r="B666" s="4" t="s">
        <v>14</v>
      </c>
      <c r="C666" s="4" t="s">
        <v>17</v>
      </c>
      <c r="D666" s="3" t="s">
        <v>897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6">
        <f>14+24</f>
        <v>38</v>
      </c>
      <c r="O666" s="4" t="s">
        <v>20</v>
      </c>
    </row>
    <row r="667" spans="1:15" ht="14.25" customHeight="1" x14ac:dyDescent="0.25">
      <c r="A667" s="9">
        <v>44883</v>
      </c>
      <c r="B667" s="4" t="s">
        <v>14</v>
      </c>
      <c r="C667" s="4" t="s">
        <v>17</v>
      </c>
      <c r="D667" s="3" t="s">
        <v>898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6">
        <f>14+24+27+9.5</f>
        <v>74.5</v>
      </c>
      <c r="O667" s="4" t="s">
        <v>20</v>
      </c>
    </row>
    <row r="668" spans="1:15" ht="14.25" customHeight="1" x14ac:dyDescent="0.25">
      <c r="A668" s="9">
        <v>44883</v>
      </c>
      <c r="B668" s="4" t="s">
        <v>14</v>
      </c>
      <c r="C668" s="4" t="s">
        <v>17</v>
      </c>
      <c r="D668" s="3" t="s">
        <v>899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6">
        <f>14+24+9.5</f>
        <v>47.5</v>
      </c>
      <c r="O668" s="4" t="s">
        <v>20</v>
      </c>
    </row>
    <row r="669" spans="1:15" ht="14.25" customHeight="1" x14ac:dyDescent="0.25">
      <c r="A669" s="9">
        <v>44883</v>
      </c>
      <c r="B669" s="4" t="s">
        <v>14</v>
      </c>
      <c r="C669" s="4" t="s">
        <v>17</v>
      </c>
      <c r="D669" s="3" t="s">
        <v>900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6">
        <v>14</v>
      </c>
      <c r="O669" s="4" t="s">
        <v>20</v>
      </c>
    </row>
    <row r="670" spans="1:15" ht="14.25" customHeight="1" x14ac:dyDescent="0.25">
      <c r="A670" s="9">
        <v>44886</v>
      </c>
      <c r="B670" s="4" t="s">
        <v>15</v>
      </c>
      <c r="C670" s="4" t="s">
        <v>17</v>
      </c>
      <c r="D670" s="3" t="s">
        <v>1088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6">
        <f>7+4+4+2</f>
        <v>17</v>
      </c>
      <c r="O670" s="4" t="s">
        <v>19</v>
      </c>
    </row>
    <row r="671" spans="1:15" ht="14.25" customHeight="1" x14ac:dyDescent="0.25">
      <c r="A671" s="9">
        <v>44886</v>
      </c>
      <c r="B671" s="4" t="s">
        <v>13</v>
      </c>
      <c r="C671" s="4" t="s">
        <v>17</v>
      </c>
      <c r="D671" s="3" t="s">
        <v>1089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6">
        <v>9</v>
      </c>
      <c r="O671" s="4" t="s">
        <v>19</v>
      </c>
    </row>
    <row r="672" spans="1:15" ht="14.25" customHeight="1" x14ac:dyDescent="0.25">
      <c r="A672" s="9">
        <v>44886</v>
      </c>
      <c r="B672" s="4" t="s">
        <v>13</v>
      </c>
      <c r="C672" s="4" t="s">
        <v>17</v>
      </c>
      <c r="D672" s="3" t="s">
        <v>1090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6">
        <v>9</v>
      </c>
      <c r="O672" s="4" t="s">
        <v>19</v>
      </c>
    </row>
    <row r="673" spans="1:15" ht="14.25" customHeight="1" x14ac:dyDescent="0.25">
      <c r="A673" s="9">
        <v>44886</v>
      </c>
      <c r="B673" s="4" t="s">
        <v>13</v>
      </c>
      <c r="C673" s="4" t="s">
        <v>17</v>
      </c>
      <c r="D673" s="3" t="s">
        <v>1091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6">
        <v>19</v>
      </c>
      <c r="O673" s="4" t="s">
        <v>19</v>
      </c>
    </row>
    <row r="674" spans="1:15" ht="14.25" customHeight="1" x14ac:dyDescent="0.25">
      <c r="A674" s="9">
        <v>44886</v>
      </c>
      <c r="B674" s="4" t="s">
        <v>13</v>
      </c>
      <c r="C674" s="4" t="s">
        <v>17</v>
      </c>
      <c r="D674" s="3" t="s">
        <v>1092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6">
        <v>9</v>
      </c>
      <c r="O674" s="4" t="s">
        <v>19</v>
      </c>
    </row>
    <row r="675" spans="1:15" ht="14.25" customHeight="1" x14ac:dyDescent="0.25">
      <c r="A675" s="9">
        <v>44886</v>
      </c>
      <c r="B675" s="4" t="s">
        <v>13</v>
      </c>
      <c r="C675" s="4" t="s">
        <v>17</v>
      </c>
      <c r="D675" s="3" t="s">
        <v>1093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6">
        <v>9</v>
      </c>
      <c r="O675" s="4" t="s">
        <v>19</v>
      </c>
    </row>
    <row r="676" spans="1:15" ht="14.25" customHeight="1" x14ac:dyDescent="0.25">
      <c r="A676" s="9">
        <v>44886</v>
      </c>
      <c r="B676" s="4" t="s">
        <v>13</v>
      </c>
      <c r="C676" s="4" t="s">
        <v>17</v>
      </c>
      <c r="D676" s="3" t="s">
        <v>1094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6">
        <v>9</v>
      </c>
      <c r="O676" s="4" t="s">
        <v>19</v>
      </c>
    </row>
    <row r="677" spans="1:15" ht="14.25" customHeight="1" x14ac:dyDescent="0.25">
      <c r="A677" s="9">
        <v>44886</v>
      </c>
      <c r="B677" s="4" t="s">
        <v>13</v>
      </c>
      <c r="C677" s="4" t="s">
        <v>17</v>
      </c>
      <c r="D677" s="3" t="s">
        <v>1095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6">
        <v>9</v>
      </c>
      <c r="O677" s="4" t="s">
        <v>19</v>
      </c>
    </row>
    <row r="678" spans="1:15" ht="14.25" customHeight="1" x14ac:dyDescent="0.25">
      <c r="A678" s="9">
        <v>44886</v>
      </c>
      <c r="B678" s="4" t="s">
        <v>13</v>
      </c>
      <c r="C678" s="4" t="s">
        <v>17</v>
      </c>
      <c r="D678" s="3" t="s">
        <v>1096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6">
        <v>19</v>
      </c>
      <c r="O678" s="4" t="s">
        <v>20</v>
      </c>
    </row>
    <row r="679" spans="1:15" ht="14.25" customHeight="1" x14ac:dyDescent="0.25">
      <c r="A679" s="9">
        <v>44886</v>
      </c>
      <c r="B679" s="4" t="s">
        <v>13</v>
      </c>
      <c r="C679" s="4" t="s">
        <v>17</v>
      </c>
      <c r="D679" s="3" t="s">
        <v>1097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6">
        <v>14</v>
      </c>
      <c r="O679" s="4" t="s">
        <v>20</v>
      </c>
    </row>
    <row r="680" spans="1:15" ht="14.25" customHeight="1" x14ac:dyDescent="0.25">
      <c r="A680" s="9">
        <v>44886</v>
      </c>
      <c r="B680" s="4" t="s">
        <v>13</v>
      </c>
      <c r="C680" s="4" t="s">
        <v>17</v>
      </c>
      <c r="D680" s="3" t="s">
        <v>1098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6">
        <v>11</v>
      </c>
      <c r="O680" s="4" t="s">
        <v>20</v>
      </c>
    </row>
    <row r="681" spans="1:15" ht="14.25" customHeight="1" x14ac:dyDescent="0.25">
      <c r="A681" s="9">
        <v>44886</v>
      </c>
      <c r="B681" s="4" t="s">
        <v>13</v>
      </c>
      <c r="C681" s="4" t="s">
        <v>17</v>
      </c>
      <c r="D681" s="3" t="s">
        <v>1099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6">
        <v>9</v>
      </c>
      <c r="O681" s="4" t="s">
        <v>20</v>
      </c>
    </row>
    <row r="682" spans="1:15" ht="14.25" customHeight="1" x14ac:dyDescent="0.25">
      <c r="A682" s="9">
        <v>44886</v>
      </c>
      <c r="B682" s="4" t="s">
        <v>13</v>
      </c>
      <c r="C682" s="4" t="s">
        <v>17</v>
      </c>
      <c r="D682" s="3" t="s">
        <v>1100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6">
        <v>9</v>
      </c>
      <c r="O682" s="4" t="s">
        <v>20</v>
      </c>
    </row>
    <row r="683" spans="1:15" ht="14.25" customHeight="1" x14ac:dyDescent="0.25">
      <c r="A683" s="9">
        <v>44886</v>
      </c>
      <c r="B683" s="4" t="s">
        <v>13</v>
      </c>
      <c r="C683" s="4" t="s">
        <v>17</v>
      </c>
      <c r="D683" s="3" t="s">
        <v>1101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6">
        <v>9</v>
      </c>
      <c r="O683" s="4" t="s">
        <v>20</v>
      </c>
    </row>
    <row r="684" spans="1:15" ht="14.25" customHeight="1" x14ac:dyDescent="0.25">
      <c r="A684" s="9">
        <v>44886</v>
      </c>
      <c r="B684" s="4" t="s">
        <v>13</v>
      </c>
      <c r="C684" s="4" t="s">
        <v>17</v>
      </c>
      <c r="D684" s="3" t="s">
        <v>1102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6">
        <v>14</v>
      </c>
      <c r="O684" s="4" t="s">
        <v>20</v>
      </c>
    </row>
    <row r="685" spans="1:15" ht="14.25" customHeight="1" x14ac:dyDescent="0.25">
      <c r="A685" s="9">
        <v>44886</v>
      </c>
      <c r="B685" s="4" t="s">
        <v>13</v>
      </c>
      <c r="C685" s="4" t="s">
        <v>17</v>
      </c>
      <c r="D685" s="3" t="s">
        <v>1103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6">
        <v>9</v>
      </c>
      <c r="O685" s="4" t="s">
        <v>20</v>
      </c>
    </row>
    <row r="686" spans="1:15" ht="14.25" customHeight="1" x14ac:dyDescent="0.25">
      <c r="A686" s="9">
        <v>44886</v>
      </c>
      <c r="B686" s="4" t="s">
        <v>13</v>
      </c>
      <c r="C686" s="4" t="s">
        <v>17</v>
      </c>
      <c r="D686" s="3" t="s">
        <v>1104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6">
        <f>27+7+2</f>
        <v>36</v>
      </c>
      <c r="O686" s="4" t="s">
        <v>20</v>
      </c>
    </row>
    <row r="687" spans="1:15" ht="14.25" customHeight="1" x14ac:dyDescent="0.25">
      <c r="A687" s="9">
        <v>44886</v>
      </c>
      <c r="B687" s="4" t="s">
        <v>13</v>
      </c>
      <c r="C687" s="4" t="s">
        <v>17</v>
      </c>
      <c r="D687" s="3" t="s">
        <v>1105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6">
        <v>9</v>
      </c>
      <c r="O687" s="4" t="s">
        <v>20</v>
      </c>
    </row>
    <row r="688" spans="1:15" ht="14.25" customHeight="1" x14ac:dyDescent="0.25">
      <c r="A688" s="9">
        <v>44886</v>
      </c>
      <c r="B688" s="4" t="s">
        <v>13</v>
      </c>
      <c r="C688" s="4" t="s">
        <v>17</v>
      </c>
      <c r="D688" s="3" t="s">
        <v>1106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6">
        <v>14</v>
      </c>
      <c r="O688" s="4" t="s">
        <v>20</v>
      </c>
    </row>
    <row r="689" spans="1:15" ht="14.25" customHeight="1" x14ac:dyDescent="0.25">
      <c r="A689" s="9">
        <v>44886</v>
      </c>
      <c r="B689" s="4" t="s">
        <v>13</v>
      </c>
      <c r="C689" s="4" t="s">
        <v>17</v>
      </c>
      <c r="D689" s="3" t="s">
        <v>538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6">
        <v>9.5</v>
      </c>
      <c r="O689" s="4" t="s">
        <v>20</v>
      </c>
    </row>
    <row r="690" spans="1:15" ht="14.25" customHeight="1" x14ac:dyDescent="0.25">
      <c r="A690" s="9">
        <v>44886</v>
      </c>
      <c r="B690" s="4" t="s">
        <v>14</v>
      </c>
      <c r="C690" s="4" t="s">
        <v>17</v>
      </c>
      <c r="D690" s="3" t="s">
        <v>1107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6">
        <f>24+2</f>
        <v>26</v>
      </c>
      <c r="O690" s="4" t="s">
        <v>19</v>
      </c>
    </row>
    <row r="691" spans="1:15" ht="14.25" customHeight="1" x14ac:dyDescent="0.25">
      <c r="A691" s="9">
        <v>44886</v>
      </c>
      <c r="B691" s="4" t="s">
        <v>14</v>
      </c>
      <c r="C691" s="4" t="s">
        <v>17</v>
      </c>
      <c r="D691" s="3" t="s">
        <v>1108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6">
        <v>14</v>
      </c>
      <c r="O691" s="4" t="s">
        <v>19</v>
      </c>
    </row>
    <row r="692" spans="1:15" ht="14.25" customHeight="1" x14ac:dyDescent="0.25">
      <c r="A692" s="9">
        <v>44886</v>
      </c>
      <c r="B692" s="4" t="s">
        <v>14</v>
      </c>
      <c r="C692" s="4" t="s">
        <v>17</v>
      </c>
      <c r="D692" s="3" t="s">
        <v>1109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6">
        <v>26</v>
      </c>
      <c r="O692" s="4" t="s">
        <v>19</v>
      </c>
    </row>
    <row r="693" spans="1:15" ht="14.25" customHeight="1" x14ac:dyDescent="0.25">
      <c r="A693" s="9">
        <v>44886</v>
      </c>
      <c r="B693" s="4" t="s">
        <v>14</v>
      </c>
      <c r="C693" s="4" t="s">
        <v>17</v>
      </c>
      <c r="D693" s="3" t="s">
        <v>1110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6">
        <v>14</v>
      </c>
      <c r="O693" s="4" t="s">
        <v>19</v>
      </c>
    </row>
    <row r="694" spans="1:15" ht="14.25" customHeight="1" x14ac:dyDescent="0.25">
      <c r="A694" s="9">
        <v>44886</v>
      </c>
      <c r="B694" s="4" t="s">
        <v>14</v>
      </c>
      <c r="C694" s="4" t="s">
        <v>17</v>
      </c>
      <c r="D694" s="3" t="s">
        <v>1111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6">
        <v>14</v>
      </c>
      <c r="O694" s="4" t="s">
        <v>19</v>
      </c>
    </row>
    <row r="695" spans="1:15" ht="14.25" customHeight="1" x14ac:dyDescent="0.25">
      <c r="A695" s="9">
        <v>44886</v>
      </c>
      <c r="B695" s="4" t="s">
        <v>14</v>
      </c>
      <c r="C695" s="4" t="s">
        <v>17</v>
      </c>
      <c r="D695" s="3" t="s">
        <v>1112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6">
        <v>14</v>
      </c>
      <c r="O695" s="4" t="s">
        <v>19</v>
      </c>
    </row>
    <row r="696" spans="1:15" ht="14.25" customHeight="1" x14ac:dyDescent="0.25">
      <c r="A696" s="9">
        <v>44886</v>
      </c>
      <c r="B696" s="4" t="s">
        <v>14</v>
      </c>
      <c r="C696" s="4" t="s">
        <v>17</v>
      </c>
      <c r="D696" s="3" t="s">
        <v>1113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6">
        <v>9</v>
      </c>
      <c r="O696" s="4" t="s">
        <v>19</v>
      </c>
    </row>
    <row r="697" spans="1:15" ht="14.25" customHeight="1" x14ac:dyDescent="0.25">
      <c r="A697" s="9">
        <v>44886</v>
      </c>
      <c r="B697" s="4" t="s">
        <v>14</v>
      </c>
      <c r="C697" s="4" t="s">
        <v>17</v>
      </c>
      <c r="D697" s="3" t="s">
        <v>1114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6">
        <f>24+9.5</f>
        <v>33.5</v>
      </c>
      <c r="O697" s="4" t="s">
        <v>19</v>
      </c>
    </row>
    <row r="698" spans="1:15" ht="14.25" customHeight="1" x14ac:dyDescent="0.25">
      <c r="A698" s="9">
        <v>44886</v>
      </c>
      <c r="B698" s="4" t="s">
        <v>14</v>
      </c>
      <c r="C698" s="4" t="s">
        <v>17</v>
      </c>
      <c r="D698" s="3" t="s">
        <v>1115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6">
        <f>24+7+7+2</f>
        <v>40</v>
      </c>
      <c r="O698" s="4" t="s">
        <v>19</v>
      </c>
    </row>
    <row r="699" spans="1:15" ht="14.25" customHeight="1" x14ac:dyDescent="0.25">
      <c r="A699" s="9">
        <v>44886</v>
      </c>
      <c r="B699" s="4" t="s">
        <v>14</v>
      </c>
      <c r="C699" s="4" t="s">
        <v>17</v>
      </c>
      <c r="D699" s="3" t="s">
        <v>1116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6">
        <v>14</v>
      </c>
      <c r="O699" s="4" t="s">
        <v>19</v>
      </c>
    </row>
    <row r="700" spans="1:15" ht="14.25" customHeight="1" x14ac:dyDescent="0.25">
      <c r="A700" s="9">
        <v>44886</v>
      </c>
      <c r="B700" s="4" t="s">
        <v>14</v>
      </c>
      <c r="C700" s="4" t="s">
        <v>17</v>
      </c>
      <c r="D700" s="3" t="s">
        <v>1117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6">
        <f>24+7+7+2</f>
        <v>40</v>
      </c>
      <c r="O700" s="4" t="s">
        <v>19</v>
      </c>
    </row>
    <row r="701" spans="1:15" ht="14.25" customHeight="1" x14ac:dyDescent="0.25">
      <c r="A701" s="9">
        <v>44886</v>
      </c>
      <c r="B701" s="4" t="s">
        <v>14</v>
      </c>
      <c r="C701" s="4" t="s">
        <v>17</v>
      </c>
      <c r="D701" s="3" t="s">
        <v>1118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6">
        <v>19</v>
      </c>
      <c r="O701" s="4" t="s">
        <v>19</v>
      </c>
    </row>
    <row r="702" spans="1:15" ht="14.25" customHeight="1" x14ac:dyDescent="0.25">
      <c r="A702" s="9">
        <v>44886</v>
      </c>
      <c r="B702" s="4" t="s">
        <v>14</v>
      </c>
      <c r="C702" s="4" t="s">
        <v>17</v>
      </c>
      <c r="D702" s="3" t="s">
        <v>1119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6">
        <v>14</v>
      </c>
      <c r="O702" s="4" t="s">
        <v>19</v>
      </c>
    </row>
    <row r="703" spans="1:15" ht="14.25" customHeight="1" x14ac:dyDescent="0.25">
      <c r="A703" s="9">
        <v>44886</v>
      </c>
      <c r="B703" s="4" t="s">
        <v>14</v>
      </c>
      <c r="C703" s="4" t="s">
        <v>17</v>
      </c>
      <c r="D703" s="3" t="s">
        <v>1120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6">
        <v>9</v>
      </c>
      <c r="O703" s="4" t="s">
        <v>19</v>
      </c>
    </row>
    <row r="704" spans="1:15" ht="14.25" customHeight="1" x14ac:dyDescent="0.25">
      <c r="A704" s="9">
        <v>44886</v>
      </c>
      <c r="B704" s="4" t="s">
        <v>14</v>
      </c>
      <c r="C704" s="4" t="s">
        <v>17</v>
      </c>
      <c r="D704" s="3" t="s">
        <v>1121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6">
        <v>24</v>
      </c>
      <c r="O704" s="4" t="s">
        <v>19</v>
      </c>
    </row>
    <row r="705" spans="1:15" ht="14.25" customHeight="1" x14ac:dyDescent="0.25">
      <c r="A705" s="9">
        <v>44886</v>
      </c>
      <c r="B705" s="4" t="s">
        <v>14</v>
      </c>
      <c r="C705" s="4" t="s">
        <v>17</v>
      </c>
      <c r="D705" s="3" t="s">
        <v>1122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6">
        <v>14</v>
      </c>
      <c r="O705" s="4" t="s">
        <v>20</v>
      </c>
    </row>
    <row r="706" spans="1:15" ht="14.25" customHeight="1" x14ac:dyDescent="0.25">
      <c r="A706" s="9">
        <v>44886</v>
      </c>
      <c r="B706" s="4" t="s">
        <v>14</v>
      </c>
      <c r="C706" s="4" t="s">
        <v>17</v>
      </c>
      <c r="D706" s="3" t="s">
        <v>1123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6">
        <v>24</v>
      </c>
      <c r="O706" s="4" t="s">
        <v>20</v>
      </c>
    </row>
    <row r="707" spans="1:15" ht="14.25" customHeight="1" x14ac:dyDescent="0.25">
      <c r="A707" s="9">
        <v>44886</v>
      </c>
      <c r="B707" s="4" t="s">
        <v>14</v>
      </c>
      <c r="C707" s="4" t="s">
        <v>17</v>
      </c>
      <c r="D707" s="3" t="s">
        <v>1124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6">
        <f>27+24+9.5+7+12</f>
        <v>79.5</v>
      </c>
      <c r="O707" s="4" t="s">
        <v>20</v>
      </c>
    </row>
    <row r="708" spans="1:15" ht="14.25" customHeight="1" x14ac:dyDescent="0.25">
      <c r="A708" s="9">
        <v>44886</v>
      </c>
      <c r="B708" s="4" t="s">
        <v>14</v>
      </c>
      <c r="C708" s="4" t="s">
        <v>17</v>
      </c>
      <c r="D708" s="3" t="s">
        <v>1125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6">
        <f>14+17+27</f>
        <v>58</v>
      </c>
      <c r="O708" s="4" t="s">
        <v>20</v>
      </c>
    </row>
    <row r="709" spans="1:15" ht="14.25" customHeight="1" x14ac:dyDescent="0.25">
      <c r="A709" s="9">
        <v>44886</v>
      </c>
      <c r="B709" s="4" t="s">
        <v>14</v>
      </c>
      <c r="C709" s="4" t="s">
        <v>17</v>
      </c>
      <c r="D709" s="3" t="s">
        <v>1126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6">
        <v>14</v>
      </c>
      <c r="O709" s="4" t="s">
        <v>20</v>
      </c>
    </row>
    <row r="710" spans="1:15" ht="14.25" customHeight="1" x14ac:dyDescent="0.25">
      <c r="A710" s="9">
        <v>44886</v>
      </c>
      <c r="B710" s="4" t="s">
        <v>14</v>
      </c>
      <c r="C710" s="4" t="s">
        <v>17</v>
      </c>
      <c r="D710" s="3" t="s">
        <v>1127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6">
        <v>24</v>
      </c>
      <c r="O710" s="4" t="s">
        <v>20</v>
      </c>
    </row>
    <row r="711" spans="1:15" ht="14.25" customHeight="1" x14ac:dyDescent="0.25">
      <c r="A711" s="9">
        <v>44886</v>
      </c>
      <c r="B711" s="4" t="s">
        <v>14</v>
      </c>
      <c r="C711" s="4" t="s">
        <v>17</v>
      </c>
      <c r="D711" s="3" t="s">
        <v>1128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6">
        <v>14</v>
      </c>
      <c r="O711" s="4" t="s">
        <v>20</v>
      </c>
    </row>
    <row r="712" spans="1:15" ht="14.25" customHeight="1" x14ac:dyDescent="0.25">
      <c r="A712" s="9">
        <v>44886</v>
      </c>
      <c r="B712" s="4" t="s">
        <v>14</v>
      </c>
      <c r="C712" s="4" t="s">
        <v>17</v>
      </c>
      <c r="D712" s="3" t="s">
        <v>1129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6">
        <v>14</v>
      </c>
      <c r="O712" s="4" t="s">
        <v>20</v>
      </c>
    </row>
    <row r="713" spans="1:15" ht="14.25" customHeight="1" x14ac:dyDescent="0.25">
      <c r="A713" s="9">
        <v>44886</v>
      </c>
      <c r="B713" s="4" t="s">
        <v>14</v>
      </c>
      <c r="C713" s="4" t="s">
        <v>17</v>
      </c>
      <c r="D713" s="3" t="s">
        <v>1130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6">
        <v>14</v>
      </c>
      <c r="O713" s="4" t="s">
        <v>20</v>
      </c>
    </row>
    <row r="714" spans="1:15" ht="14.25" customHeight="1" x14ac:dyDescent="0.25">
      <c r="A714" s="9">
        <v>44886</v>
      </c>
      <c r="B714" s="4" t="s">
        <v>14</v>
      </c>
      <c r="C714" s="4" t="s">
        <v>17</v>
      </c>
      <c r="D714" s="3" t="s">
        <v>1131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6">
        <v>9</v>
      </c>
      <c r="O714" s="4" t="s">
        <v>20</v>
      </c>
    </row>
    <row r="715" spans="1:15" ht="14.25" customHeight="1" x14ac:dyDescent="0.25">
      <c r="A715" s="9">
        <v>44886</v>
      </c>
      <c r="B715" s="4" t="s">
        <v>14</v>
      </c>
      <c r="C715" s="4" t="s">
        <v>17</v>
      </c>
      <c r="D715" s="3" t="s">
        <v>1132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6">
        <v>14</v>
      </c>
      <c r="O715" s="4" t="s">
        <v>20</v>
      </c>
    </row>
    <row r="716" spans="1:15" ht="14.25" customHeight="1" x14ac:dyDescent="0.25">
      <c r="A716" s="9">
        <v>44886</v>
      </c>
      <c r="B716" s="4" t="s">
        <v>14</v>
      </c>
      <c r="C716" s="4" t="s">
        <v>17</v>
      </c>
      <c r="D716" s="3" t="s">
        <v>1133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6">
        <v>14</v>
      </c>
      <c r="O716" s="4" t="s">
        <v>20</v>
      </c>
    </row>
    <row r="717" spans="1:15" ht="14.25" customHeight="1" x14ac:dyDescent="0.25">
      <c r="A717" s="9">
        <v>44886</v>
      </c>
      <c r="B717" s="4" t="s">
        <v>14</v>
      </c>
      <c r="C717" s="4" t="s">
        <v>17</v>
      </c>
      <c r="D717" s="3" t="s">
        <v>1134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6">
        <v>14</v>
      </c>
      <c r="O717" s="4" t="s">
        <v>20</v>
      </c>
    </row>
    <row r="718" spans="1:15" ht="14.25" customHeight="1" x14ac:dyDescent="0.25">
      <c r="A718" s="9">
        <v>44886</v>
      </c>
      <c r="B718" s="4" t="s">
        <v>14</v>
      </c>
      <c r="C718" s="4" t="s">
        <v>17</v>
      </c>
      <c r="D718" s="3" t="s">
        <v>1135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6">
        <v>9</v>
      </c>
      <c r="O718" s="4" t="s">
        <v>20</v>
      </c>
    </row>
    <row r="719" spans="1:15" ht="14.25" customHeight="1" x14ac:dyDescent="0.25">
      <c r="A719" s="9">
        <v>44886</v>
      </c>
      <c r="B719" s="4" t="s">
        <v>14</v>
      </c>
      <c r="C719" s="4" t="s">
        <v>17</v>
      </c>
      <c r="D719" s="3" t="s">
        <v>1136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6">
        <v>14</v>
      </c>
      <c r="O719" s="4" t="s">
        <v>20</v>
      </c>
    </row>
    <row r="720" spans="1:15" ht="14.25" customHeight="1" x14ac:dyDescent="0.25">
      <c r="A720" s="9">
        <v>44886</v>
      </c>
      <c r="B720" s="4" t="s">
        <v>14</v>
      </c>
      <c r="C720" s="4" t="s">
        <v>17</v>
      </c>
      <c r="D720" s="3" t="s">
        <v>1137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6">
        <v>19</v>
      </c>
      <c r="O720" s="4" t="s">
        <v>20</v>
      </c>
    </row>
    <row r="721" spans="1:15" ht="14.25" customHeight="1" x14ac:dyDescent="0.25">
      <c r="A721" s="9">
        <v>44886</v>
      </c>
      <c r="B721" s="4" t="s">
        <v>14</v>
      </c>
      <c r="C721" s="4" t="s">
        <v>17</v>
      </c>
      <c r="D721" s="3" t="s">
        <v>1138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6">
        <f>14+5</f>
        <v>19</v>
      </c>
      <c r="O721" s="4" t="s">
        <v>20</v>
      </c>
    </row>
    <row r="722" spans="1:15" ht="14.25" customHeight="1" x14ac:dyDescent="0.25">
      <c r="A722" s="9">
        <v>44886</v>
      </c>
      <c r="B722" s="4" t="s">
        <v>14</v>
      </c>
      <c r="C722" s="4" t="s">
        <v>17</v>
      </c>
      <c r="D722" s="3" t="s">
        <v>1139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6">
        <v>14</v>
      </c>
      <c r="O722" s="4" t="s">
        <v>20</v>
      </c>
    </row>
    <row r="723" spans="1:15" ht="14.25" customHeight="1" x14ac:dyDescent="0.25">
      <c r="A723" s="9">
        <v>44886</v>
      </c>
      <c r="B723" s="4" t="s">
        <v>14</v>
      </c>
      <c r="C723" s="4" t="s">
        <v>17</v>
      </c>
      <c r="D723" s="3" t="s">
        <v>1140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6">
        <v>9.5</v>
      </c>
      <c r="O723" s="4" t="s">
        <v>20</v>
      </c>
    </row>
    <row r="724" spans="1:15" ht="14.25" customHeight="1" x14ac:dyDescent="0.25">
      <c r="A724" s="9">
        <v>44886</v>
      </c>
      <c r="B724" s="4" t="s">
        <v>13</v>
      </c>
      <c r="C724" s="4" t="s">
        <v>17</v>
      </c>
      <c r="D724" s="3" t="s">
        <v>1141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6">
        <v>9</v>
      </c>
      <c r="O724" s="4" t="s">
        <v>20</v>
      </c>
    </row>
    <row r="725" spans="1:15" ht="14.25" customHeight="1" x14ac:dyDescent="0.25">
      <c r="A725" s="9">
        <v>44887</v>
      </c>
      <c r="B725" s="4" t="s">
        <v>15</v>
      </c>
      <c r="C725" s="4" t="s">
        <v>17</v>
      </c>
      <c r="D725" s="3" t="s">
        <v>957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6">
        <f>22+7</f>
        <v>29</v>
      </c>
      <c r="O725" s="4" t="s">
        <v>19</v>
      </c>
    </row>
    <row r="726" spans="1:15" ht="14.25" customHeight="1" x14ac:dyDescent="0.25">
      <c r="A726" s="9">
        <v>44887</v>
      </c>
      <c r="B726" s="4" t="s">
        <v>15</v>
      </c>
      <c r="C726" s="4" t="s">
        <v>17</v>
      </c>
      <c r="D726" s="3" t="s">
        <v>958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6">
        <v>14</v>
      </c>
      <c r="O726" s="4" t="s">
        <v>19</v>
      </c>
    </row>
    <row r="727" spans="1:15" ht="14.25" customHeight="1" x14ac:dyDescent="0.25">
      <c r="A727" s="9">
        <v>44887</v>
      </c>
      <c r="B727" s="4" t="s">
        <v>13</v>
      </c>
      <c r="C727" s="4" t="s">
        <v>17</v>
      </c>
      <c r="D727" s="3" t="s">
        <v>959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6">
        <v>9</v>
      </c>
      <c r="O727" s="4" t="s">
        <v>21</v>
      </c>
    </row>
    <row r="728" spans="1:15" ht="14.25" customHeight="1" x14ac:dyDescent="0.25">
      <c r="A728" s="9">
        <v>44887</v>
      </c>
      <c r="B728" s="4" t="s">
        <v>13</v>
      </c>
      <c r="C728" s="4" t="s">
        <v>17</v>
      </c>
      <c r="D728" s="3" t="s">
        <v>960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6">
        <v>9</v>
      </c>
      <c r="O728" s="4" t="s">
        <v>21</v>
      </c>
    </row>
    <row r="729" spans="1:15" ht="14.25" customHeight="1" x14ac:dyDescent="0.25">
      <c r="A729" s="9">
        <v>44887</v>
      </c>
      <c r="B729" s="4" t="s">
        <v>13</v>
      </c>
      <c r="C729" s="4" t="s">
        <v>17</v>
      </c>
      <c r="D729" s="3" t="s">
        <v>961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6">
        <v>14</v>
      </c>
      <c r="O729" s="4" t="s">
        <v>21</v>
      </c>
    </row>
    <row r="730" spans="1:15" ht="14.25" customHeight="1" x14ac:dyDescent="0.25">
      <c r="A730" s="9">
        <v>44887</v>
      </c>
      <c r="B730" s="4" t="s">
        <v>13</v>
      </c>
      <c r="C730" s="4" t="s">
        <v>17</v>
      </c>
      <c r="D730" s="3" t="s">
        <v>962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6">
        <v>14</v>
      </c>
      <c r="O730" s="4" t="s">
        <v>21</v>
      </c>
    </row>
    <row r="731" spans="1:15" ht="14.25" customHeight="1" x14ac:dyDescent="0.25">
      <c r="A731" s="9">
        <v>44887</v>
      </c>
      <c r="B731" s="4" t="s">
        <v>13</v>
      </c>
      <c r="C731" s="4" t="s">
        <v>17</v>
      </c>
      <c r="D731" s="3" t="s">
        <v>963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6">
        <v>9</v>
      </c>
      <c r="O731" s="4" t="s">
        <v>21</v>
      </c>
    </row>
    <row r="732" spans="1:15" ht="14.25" customHeight="1" x14ac:dyDescent="0.25">
      <c r="A732" s="9">
        <v>44887</v>
      </c>
      <c r="B732" s="4" t="s">
        <v>13</v>
      </c>
      <c r="C732" s="4" t="s">
        <v>17</v>
      </c>
      <c r="D732" s="3" t="s">
        <v>964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6">
        <v>9</v>
      </c>
      <c r="O732" s="4" t="s">
        <v>20</v>
      </c>
    </row>
    <row r="733" spans="1:15" ht="14.25" customHeight="1" x14ac:dyDescent="0.25">
      <c r="A733" s="9">
        <v>44887</v>
      </c>
      <c r="B733" s="4" t="s">
        <v>13</v>
      </c>
      <c r="C733" s="4" t="s">
        <v>17</v>
      </c>
      <c r="D733" s="3" t="s">
        <v>965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6">
        <v>9</v>
      </c>
      <c r="O733" s="4" t="s">
        <v>20</v>
      </c>
    </row>
    <row r="734" spans="1:15" ht="14.25" customHeight="1" x14ac:dyDescent="0.25">
      <c r="A734" s="9">
        <v>44887</v>
      </c>
      <c r="B734" s="4" t="s">
        <v>13</v>
      </c>
      <c r="C734" s="4" t="s">
        <v>17</v>
      </c>
      <c r="D734" s="3" t="s">
        <v>966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6">
        <v>9</v>
      </c>
      <c r="O734" s="4" t="s">
        <v>20</v>
      </c>
    </row>
    <row r="735" spans="1:15" ht="14.25" customHeight="1" x14ac:dyDescent="0.25">
      <c r="A735" s="9">
        <v>44887</v>
      </c>
      <c r="B735" s="4" t="s">
        <v>13</v>
      </c>
      <c r="C735" s="4" t="s">
        <v>17</v>
      </c>
      <c r="D735" s="3" t="s">
        <v>967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6">
        <v>9</v>
      </c>
      <c r="O735" s="4" t="s">
        <v>20</v>
      </c>
    </row>
    <row r="736" spans="1:15" ht="14.25" customHeight="1" x14ac:dyDescent="0.25">
      <c r="A736" s="9">
        <v>44887</v>
      </c>
      <c r="B736" s="4" t="s">
        <v>13</v>
      </c>
      <c r="C736" s="4" t="s">
        <v>17</v>
      </c>
      <c r="D736" s="3" t="s">
        <v>968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6">
        <v>9</v>
      </c>
      <c r="O736" s="4" t="s">
        <v>20</v>
      </c>
    </row>
    <row r="737" spans="1:15" ht="14.25" customHeight="1" x14ac:dyDescent="0.25">
      <c r="A737" s="9">
        <v>44887</v>
      </c>
      <c r="B737" s="4" t="s">
        <v>13</v>
      </c>
      <c r="C737" s="4" t="s">
        <v>17</v>
      </c>
      <c r="D737" s="3" t="s">
        <v>969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6">
        <v>14</v>
      </c>
      <c r="O737" s="4" t="s">
        <v>20</v>
      </c>
    </row>
    <row r="738" spans="1:15" ht="14.25" customHeight="1" x14ac:dyDescent="0.25">
      <c r="A738" s="9">
        <v>44887</v>
      </c>
      <c r="B738" s="4" t="s">
        <v>13</v>
      </c>
      <c r="C738" s="4" t="s">
        <v>17</v>
      </c>
      <c r="D738" s="3" t="s">
        <v>970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6">
        <v>14</v>
      </c>
      <c r="O738" s="4" t="s">
        <v>20</v>
      </c>
    </row>
    <row r="739" spans="1:15" ht="14.25" customHeight="1" x14ac:dyDescent="0.25">
      <c r="A739" s="9">
        <v>44887</v>
      </c>
      <c r="B739" s="4" t="s">
        <v>13</v>
      </c>
      <c r="C739" s="4" t="s">
        <v>17</v>
      </c>
      <c r="D739" s="3" t="s">
        <v>971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6">
        <v>9</v>
      </c>
      <c r="O739" s="4" t="s">
        <v>20</v>
      </c>
    </row>
    <row r="740" spans="1:15" ht="14.25" customHeight="1" x14ac:dyDescent="0.25">
      <c r="A740" s="9">
        <v>44887</v>
      </c>
      <c r="B740" s="4" t="s">
        <v>13</v>
      </c>
      <c r="C740" s="4" t="s">
        <v>17</v>
      </c>
      <c r="D740" s="3" t="s">
        <v>972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6">
        <v>9</v>
      </c>
      <c r="O740" s="4" t="s">
        <v>20</v>
      </c>
    </row>
    <row r="741" spans="1:15" ht="14.25" customHeight="1" x14ac:dyDescent="0.25">
      <c r="A741" s="9">
        <v>44887</v>
      </c>
      <c r="B741" s="4" t="s">
        <v>13</v>
      </c>
      <c r="C741" s="4" t="s">
        <v>17</v>
      </c>
      <c r="D741" s="3" t="s">
        <v>973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6">
        <v>9</v>
      </c>
      <c r="O741" s="4" t="s">
        <v>20</v>
      </c>
    </row>
    <row r="742" spans="1:15" ht="14.25" customHeight="1" x14ac:dyDescent="0.25">
      <c r="A742" s="9">
        <v>44887</v>
      </c>
      <c r="B742" s="4" t="s">
        <v>13</v>
      </c>
      <c r="C742" s="4" t="s">
        <v>17</v>
      </c>
      <c r="D742" s="3" t="s">
        <v>974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6">
        <f>9+27</f>
        <v>36</v>
      </c>
      <c r="O742" s="4" t="s">
        <v>19</v>
      </c>
    </row>
    <row r="743" spans="1:15" ht="14.25" customHeight="1" x14ac:dyDescent="0.25">
      <c r="A743" s="9">
        <v>44887</v>
      </c>
      <c r="B743" s="4" t="s">
        <v>13</v>
      </c>
      <c r="C743" s="4" t="s">
        <v>17</v>
      </c>
      <c r="D743" s="3" t="s">
        <v>975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6">
        <v>9</v>
      </c>
      <c r="O743" s="4" t="s">
        <v>19</v>
      </c>
    </row>
    <row r="744" spans="1:15" ht="14.25" customHeight="1" x14ac:dyDescent="0.25">
      <c r="A744" s="9">
        <v>44887</v>
      </c>
      <c r="B744" s="4" t="s">
        <v>13</v>
      </c>
      <c r="C744" s="4" t="s">
        <v>17</v>
      </c>
      <c r="D744" s="3" t="s">
        <v>976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6">
        <v>9</v>
      </c>
      <c r="O744" s="4" t="s">
        <v>19</v>
      </c>
    </row>
    <row r="745" spans="1:15" ht="14.25" customHeight="1" x14ac:dyDescent="0.25">
      <c r="A745" s="9">
        <v>44887</v>
      </c>
      <c r="B745" s="4" t="s">
        <v>13</v>
      </c>
      <c r="C745" s="4" t="s">
        <v>17</v>
      </c>
      <c r="D745" s="3" t="s">
        <v>977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6">
        <v>14</v>
      </c>
      <c r="O745" s="4" t="s">
        <v>19</v>
      </c>
    </row>
    <row r="746" spans="1:15" ht="14.25" customHeight="1" x14ac:dyDescent="0.25">
      <c r="A746" s="9">
        <v>44887</v>
      </c>
      <c r="B746" s="4" t="s">
        <v>13</v>
      </c>
      <c r="C746" s="4" t="s">
        <v>17</v>
      </c>
      <c r="D746" s="3" t="s">
        <v>978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6">
        <v>9</v>
      </c>
      <c r="O746" s="4" t="s">
        <v>19</v>
      </c>
    </row>
    <row r="747" spans="1:15" ht="14.25" customHeight="1" x14ac:dyDescent="0.25">
      <c r="A747" s="9">
        <v>44887</v>
      </c>
      <c r="B747" s="4" t="s">
        <v>13</v>
      </c>
      <c r="C747" s="4" t="s">
        <v>17</v>
      </c>
      <c r="D747" s="3" t="s">
        <v>979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6">
        <v>14</v>
      </c>
      <c r="O747" s="4" t="s">
        <v>19</v>
      </c>
    </row>
    <row r="748" spans="1:15" ht="14.25" customHeight="1" x14ac:dyDescent="0.25">
      <c r="A748" s="9">
        <v>44887</v>
      </c>
      <c r="B748" s="4" t="s">
        <v>13</v>
      </c>
      <c r="C748" s="4" t="s">
        <v>17</v>
      </c>
      <c r="D748" s="3" t="s">
        <v>980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6">
        <v>14</v>
      </c>
      <c r="O748" s="4" t="s">
        <v>19</v>
      </c>
    </row>
    <row r="749" spans="1:15" ht="14.25" customHeight="1" x14ac:dyDescent="0.25">
      <c r="A749" s="9">
        <v>44887</v>
      </c>
      <c r="B749" s="4" t="s">
        <v>13</v>
      </c>
      <c r="C749" s="4" t="s">
        <v>17</v>
      </c>
      <c r="D749" s="3" t="s">
        <v>981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6">
        <v>9</v>
      </c>
      <c r="O749" s="4" t="s">
        <v>19</v>
      </c>
    </row>
    <row r="750" spans="1:15" ht="14.25" customHeight="1" x14ac:dyDescent="0.25">
      <c r="A750" s="9">
        <v>44887</v>
      </c>
      <c r="B750" s="4" t="s">
        <v>13</v>
      </c>
      <c r="C750" s="4" t="s">
        <v>17</v>
      </c>
      <c r="D750" s="3" t="s">
        <v>982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6">
        <v>9</v>
      </c>
      <c r="O750" s="4" t="s">
        <v>19</v>
      </c>
    </row>
    <row r="751" spans="1:15" ht="14.25" customHeight="1" x14ac:dyDescent="0.25">
      <c r="A751" s="9">
        <v>44887</v>
      </c>
      <c r="B751" s="4" t="s">
        <v>13</v>
      </c>
      <c r="C751" s="4" t="s">
        <v>17</v>
      </c>
      <c r="D751" s="3" t="s">
        <v>983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6">
        <v>9</v>
      </c>
      <c r="O751" s="4" t="s">
        <v>19</v>
      </c>
    </row>
    <row r="752" spans="1:15" ht="14.25" customHeight="1" x14ac:dyDescent="0.25">
      <c r="A752" s="9">
        <v>44887</v>
      </c>
      <c r="B752" s="4" t="s">
        <v>13</v>
      </c>
      <c r="C752" s="4" t="s">
        <v>17</v>
      </c>
      <c r="D752" s="3" t="s">
        <v>984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6">
        <v>9</v>
      </c>
      <c r="O752" s="4" t="s">
        <v>19</v>
      </c>
    </row>
    <row r="753" spans="1:15" ht="14.25" customHeight="1" x14ac:dyDescent="0.25">
      <c r="A753" s="9">
        <v>44887</v>
      </c>
      <c r="B753" s="4" t="s">
        <v>13</v>
      </c>
      <c r="C753" s="4" t="s">
        <v>17</v>
      </c>
      <c r="D753" s="3" t="s">
        <v>985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6">
        <v>9</v>
      </c>
      <c r="O753" s="4" t="s">
        <v>19</v>
      </c>
    </row>
    <row r="754" spans="1:15" ht="14.25" customHeight="1" x14ac:dyDescent="0.25">
      <c r="A754" s="9">
        <v>44887</v>
      </c>
      <c r="B754" s="4" t="s">
        <v>13</v>
      </c>
      <c r="C754" s="4" t="s">
        <v>17</v>
      </c>
      <c r="D754" s="3" t="s">
        <v>986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6">
        <v>9</v>
      </c>
      <c r="O754" s="4" t="s">
        <v>19</v>
      </c>
    </row>
    <row r="755" spans="1:15" ht="14.25" customHeight="1" x14ac:dyDescent="0.25">
      <c r="A755" s="9">
        <v>44887</v>
      </c>
      <c r="B755" s="4" t="s">
        <v>13</v>
      </c>
      <c r="C755" s="4" t="s">
        <v>17</v>
      </c>
      <c r="D755" s="3" t="s">
        <v>987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6">
        <v>9</v>
      </c>
      <c r="O755" s="4" t="s">
        <v>19</v>
      </c>
    </row>
    <row r="756" spans="1:15" ht="14.25" customHeight="1" x14ac:dyDescent="0.25">
      <c r="A756" s="9">
        <v>44887</v>
      </c>
      <c r="B756" s="4" t="s">
        <v>13</v>
      </c>
      <c r="C756" s="4" t="s">
        <v>17</v>
      </c>
      <c r="D756" s="3" t="s">
        <v>988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6">
        <v>9</v>
      </c>
      <c r="O756" s="4" t="s">
        <v>19</v>
      </c>
    </row>
    <row r="757" spans="1:15" ht="14.25" customHeight="1" x14ac:dyDescent="0.25">
      <c r="A757" s="9">
        <v>44887</v>
      </c>
      <c r="B757" s="4" t="s">
        <v>13</v>
      </c>
      <c r="C757" s="4" t="s">
        <v>17</v>
      </c>
      <c r="D757" s="3" t="s">
        <v>989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6">
        <v>9</v>
      </c>
      <c r="O757" s="4" t="s">
        <v>19</v>
      </c>
    </row>
    <row r="758" spans="1:15" ht="14.25" customHeight="1" x14ac:dyDescent="0.25">
      <c r="A758" s="9">
        <v>44887</v>
      </c>
      <c r="B758" s="4" t="s">
        <v>13</v>
      </c>
      <c r="C758" s="4" t="s">
        <v>17</v>
      </c>
      <c r="D758" s="3" t="s">
        <v>990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6">
        <f>14+24</f>
        <v>38</v>
      </c>
      <c r="O758" s="4" t="s">
        <v>19</v>
      </c>
    </row>
    <row r="759" spans="1:15" ht="14.25" customHeight="1" x14ac:dyDescent="0.25">
      <c r="A759" s="9">
        <v>44887</v>
      </c>
      <c r="B759" s="4" t="s">
        <v>13</v>
      </c>
      <c r="C759" s="4" t="s">
        <v>17</v>
      </c>
      <c r="D759" s="3" t="s">
        <v>991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6">
        <f>9+24+2</f>
        <v>35</v>
      </c>
      <c r="O759" s="4" t="s">
        <v>19</v>
      </c>
    </row>
    <row r="760" spans="1:15" ht="14.25" customHeight="1" x14ac:dyDescent="0.25">
      <c r="A760" s="9">
        <v>44887</v>
      </c>
      <c r="B760" s="4" t="s">
        <v>13</v>
      </c>
      <c r="C760" s="4" t="s">
        <v>17</v>
      </c>
      <c r="D760" s="3" t="s">
        <v>992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6">
        <v>9</v>
      </c>
      <c r="O760" s="4" t="s">
        <v>19</v>
      </c>
    </row>
    <row r="761" spans="1:15" ht="14.25" customHeight="1" x14ac:dyDescent="0.25">
      <c r="A761" s="9">
        <v>44887</v>
      </c>
      <c r="B761" s="4" t="s">
        <v>13</v>
      </c>
      <c r="C761" s="4" t="s">
        <v>17</v>
      </c>
      <c r="D761" s="3" t="s">
        <v>643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6">
        <v>9.5</v>
      </c>
      <c r="O761" s="4" t="s">
        <v>19</v>
      </c>
    </row>
    <row r="762" spans="1:15" ht="14.25" customHeight="1" x14ac:dyDescent="0.25">
      <c r="A762" s="9">
        <v>44887</v>
      </c>
      <c r="B762" s="4" t="s">
        <v>14</v>
      </c>
      <c r="C762" s="4" t="s">
        <v>17</v>
      </c>
      <c r="D762" s="3" t="s">
        <v>993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6">
        <v>14</v>
      </c>
      <c r="O762" s="4" t="s">
        <v>21</v>
      </c>
    </row>
    <row r="763" spans="1:15" ht="14.25" customHeight="1" x14ac:dyDescent="0.25">
      <c r="A763" s="9">
        <v>44887</v>
      </c>
      <c r="B763" s="4" t="s">
        <v>14</v>
      </c>
      <c r="C763" s="4" t="s">
        <v>17</v>
      </c>
      <c r="D763" s="3" t="s">
        <v>994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6">
        <v>9</v>
      </c>
      <c r="O763" s="4" t="s">
        <v>21</v>
      </c>
    </row>
    <row r="764" spans="1:15" ht="14.25" customHeight="1" x14ac:dyDescent="0.25">
      <c r="A764" s="9">
        <v>44887</v>
      </c>
      <c r="B764" s="4" t="s">
        <v>14</v>
      </c>
      <c r="C764" s="4" t="s">
        <v>17</v>
      </c>
      <c r="D764" s="3" t="s">
        <v>995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6">
        <v>14</v>
      </c>
      <c r="O764" s="4" t="s">
        <v>20</v>
      </c>
    </row>
    <row r="765" spans="1:15" ht="14.25" customHeight="1" x14ac:dyDescent="0.25">
      <c r="A765" s="9">
        <v>44887</v>
      </c>
      <c r="B765" s="4" t="s">
        <v>14</v>
      </c>
      <c r="C765" s="4" t="s">
        <v>17</v>
      </c>
      <c r="D765" s="3" t="s">
        <v>996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6">
        <v>14</v>
      </c>
      <c r="O765" s="4" t="s">
        <v>20</v>
      </c>
    </row>
    <row r="766" spans="1:15" ht="14.25" customHeight="1" x14ac:dyDescent="0.25">
      <c r="A766" s="9">
        <v>44887</v>
      </c>
      <c r="B766" s="4" t="s">
        <v>14</v>
      </c>
      <c r="C766" s="4" t="s">
        <v>17</v>
      </c>
      <c r="D766" s="3" t="s">
        <v>997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6">
        <v>19</v>
      </c>
      <c r="O766" s="4" t="s">
        <v>20</v>
      </c>
    </row>
    <row r="767" spans="1:15" ht="14.25" customHeight="1" x14ac:dyDescent="0.25">
      <c r="A767" s="9">
        <v>44887</v>
      </c>
      <c r="B767" s="4" t="s">
        <v>14</v>
      </c>
      <c r="C767" s="4" t="s">
        <v>17</v>
      </c>
      <c r="D767" s="3" t="s">
        <v>998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6">
        <v>14</v>
      </c>
      <c r="O767" s="4" t="s">
        <v>20</v>
      </c>
    </row>
    <row r="768" spans="1:15" ht="14.25" customHeight="1" x14ac:dyDescent="0.25">
      <c r="A768" s="9">
        <v>44887</v>
      </c>
      <c r="B768" s="4" t="s">
        <v>14</v>
      </c>
      <c r="C768" s="4" t="s">
        <v>17</v>
      </c>
      <c r="D768" s="3" t="s">
        <v>999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6">
        <f>14+24</f>
        <v>38</v>
      </c>
      <c r="O768" s="4" t="s">
        <v>20</v>
      </c>
    </row>
    <row r="769" spans="1:15" ht="14.25" customHeight="1" x14ac:dyDescent="0.25">
      <c r="A769" s="9">
        <v>44887</v>
      </c>
      <c r="B769" s="4" t="s">
        <v>14</v>
      </c>
      <c r="C769" s="4" t="s">
        <v>17</v>
      </c>
      <c r="D769" s="3" t="s">
        <v>1000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6">
        <v>14</v>
      </c>
      <c r="O769" s="4" t="s">
        <v>20</v>
      </c>
    </row>
    <row r="770" spans="1:15" ht="14.25" customHeight="1" x14ac:dyDescent="0.25">
      <c r="A770" s="9">
        <v>44887</v>
      </c>
      <c r="B770" s="4" t="s">
        <v>14</v>
      </c>
      <c r="C770" s="4" t="s">
        <v>17</v>
      </c>
      <c r="D770" s="3" t="s">
        <v>1001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6">
        <v>24</v>
      </c>
      <c r="O770" s="4" t="s">
        <v>20</v>
      </c>
    </row>
    <row r="771" spans="1:15" ht="14.25" customHeight="1" x14ac:dyDescent="0.25">
      <c r="A771" s="9">
        <v>44887</v>
      </c>
      <c r="B771" s="4" t="s">
        <v>14</v>
      </c>
      <c r="C771" s="4" t="s">
        <v>17</v>
      </c>
      <c r="D771" s="3" t="s">
        <v>1002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6">
        <v>14</v>
      </c>
      <c r="O771" s="4" t="s">
        <v>20</v>
      </c>
    </row>
    <row r="772" spans="1:15" ht="14.25" customHeight="1" x14ac:dyDescent="0.25">
      <c r="A772" s="9">
        <v>44887</v>
      </c>
      <c r="B772" s="4" t="s">
        <v>14</v>
      </c>
      <c r="C772" s="4" t="s">
        <v>17</v>
      </c>
      <c r="D772" s="3" t="s">
        <v>1003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6">
        <v>14</v>
      </c>
      <c r="O772" s="4" t="s">
        <v>20</v>
      </c>
    </row>
    <row r="773" spans="1:15" ht="14.25" customHeight="1" x14ac:dyDescent="0.25">
      <c r="A773" s="9">
        <v>44887</v>
      </c>
      <c r="B773" s="4" t="s">
        <v>14</v>
      </c>
      <c r="C773" s="4" t="s">
        <v>17</v>
      </c>
      <c r="D773" s="3" t="s">
        <v>1004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6">
        <v>14</v>
      </c>
      <c r="O773" s="4" t="s">
        <v>20</v>
      </c>
    </row>
    <row r="774" spans="1:15" ht="14.25" customHeight="1" x14ac:dyDescent="0.25">
      <c r="A774" s="9">
        <v>44887</v>
      </c>
      <c r="B774" s="4" t="s">
        <v>14</v>
      </c>
      <c r="C774" s="4" t="s">
        <v>17</v>
      </c>
      <c r="D774" s="3" t="s">
        <v>1005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6">
        <v>24</v>
      </c>
      <c r="O774" s="4" t="s">
        <v>20</v>
      </c>
    </row>
    <row r="775" spans="1:15" ht="14.25" customHeight="1" x14ac:dyDescent="0.25">
      <c r="A775" s="9">
        <v>44887</v>
      </c>
      <c r="B775" s="4" t="s">
        <v>14</v>
      </c>
      <c r="C775" s="4" t="s">
        <v>17</v>
      </c>
      <c r="D775" s="3" t="s">
        <v>1006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6">
        <v>26</v>
      </c>
      <c r="O775" s="4" t="s">
        <v>20</v>
      </c>
    </row>
    <row r="776" spans="1:15" ht="14.25" customHeight="1" x14ac:dyDescent="0.25">
      <c r="A776" s="9">
        <v>44887</v>
      </c>
      <c r="B776" s="4" t="s">
        <v>14</v>
      </c>
      <c r="C776" s="4" t="s">
        <v>17</v>
      </c>
      <c r="D776" s="3" t="s">
        <v>1007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6">
        <v>19</v>
      </c>
      <c r="O776" s="4" t="s">
        <v>20</v>
      </c>
    </row>
    <row r="777" spans="1:15" ht="14.25" customHeight="1" x14ac:dyDescent="0.25">
      <c r="A777" s="9">
        <v>44887</v>
      </c>
      <c r="B777" s="4" t="s">
        <v>14</v>
      </c>
      <c r="C777" s="4" t="s">
        <v>17</v>
      </c>
      <c r="D777" s="3" t="s">
        <v>1008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6">
        <v>9</v>
      </c>
      <c r="O777" s="4" t="s">
        <v>20</v>
      </c>
    </row>
    <row r="778" spans="1:15" ht="14.25" customHeight="1" x14ac:dyDescent="0.25">
      <c r="A778" s="9">
        <v>44887</v>
      </c>
      <c r="B778" s="4" t="s">
        <v>14</v>
      </c>
      <c r="C778" s="4" t="s">
        <v>17</v>
      </c>
      <c r="D778" s="3" t="s">
        <v>1009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6">
        <v>14</v>
      </c>
      <c r="O778" s="4" t="s">
        <v>19</v>
      </c>
    </row>
    <row r="779" spans="1:15" ht="14.25" customHeight="1" x14ac:dyDescent="0.25">
      <c r="A779" s="9">
        <v>44887</v>
      </c>
      <c r="B779" s="4" t="s">
        <v>14</v>
      </c>
      <c r="C779" s="4" t="s">
        <v>17</v>
      </c>
      <c r="D779" s="3" t="s">
        <v>1010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6">
        <v>14</v>
      </c>
      <c r="O779" s="4" t="s">
        <v>19</v>
      </c>
    </row>
    <row r="780" spans="1:15" ht="14.25" customHeight="1" x14ac:dyDescent="0.25">
      <c r="A780" s="9">
        <v>44887</v>
      </c>
      <c r="B780" s="4" t="s">
        <v>14</v>
      </c>
      <c r="C780" s="4" t="s">
        <v>17</v>
      </c>
      <c r="D780" s="3" t="s">
        <v>1011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6">
        <v>14</v>
      </c>
      <c r="O780" s="4" t="s">
        <v>19</v>
      </c>
    </row>
    <row r="781" spans="1:15" ht="14.25" customHeight="1" x14ac:dyDescent="0.25">
      <c r="A781" s="9">
        <v>44887</v>
      </c>
      <c r="B781" s="4" t="s">
        <v>14</v>
      </c>
      <c r="C781" s="4" t="s">
        <v>17</v>
      </c>
      <c r="D781" s="3" t="s">
        <v>1012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6">
        <v>19</v>
      </c>
      <c r="O781" s="4" t="s">
        <v>19</v>
      </c>
    </row>
    <row r="782" spans="1:15" ht="14.25" customHeight="1" x14ac:dyDescent="0.25">
      <c r="A782" s="9">
        <v>44887</v>
      </c>
      <c r="B782" s="4" t="s">
        <v>14</v>
      </c>
      <c r="C782" s="4" t="s">
        <v>17</v>
      </c>
      <c r="D782" s="3" t="s">
        <v>1013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6">
        <v>24</v>
      </c>
      <c r="O782" s="4" t="s">
        <v>19</v>
      </c>
    </row>
    <row r="783" spans="1:15" ht="14.25" customHeight="1" x14ac:dyDescent="0.25">
      <c r="A783" s="9">
        <v>44887</v>
      </c>
      <c r="B783" s="4" t="s">
        <v>14</v>
      </c>
      <c r="C783" s="4" t="s">
        <v>17</v>
      </c>
      <c r="D783" s="3" t="s">
        <v>1014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6">
        <v>14</v>
      </c>
      <c r="O783" s="4" t="s">
        <v>19</v>
      </c>
    </row>
    <row r="784" spans="1:15" ht="14.25" customHeight="1" x14ac:dyDescent="0.25">
      <c r="A784" s="9">
        <v>44887</v>
      </c>
      <c r="B784" s="4" t="s">
        <v>14</v>
      </c>
      <c r="C784" s="4" t="s">
        <v>17</v>
      </c>
      <c r="D784" s="3" t="s">
        <v>1015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6">
        <v>24</v>
      </c>
      <c r="O784" s="4" t="s">
        <v>19</v>
      </c>
    </row>
    <row r="785" spans="1:15" ht="14.25" customHeight="1" x14ac:dyDescent="0.25">
      <c r="A785" s="9">
        <v>44887</v>
      </c>
      <c r="B785" s="4" t="s">
        <v>14</v>
      </c>
      <c r="C785" s="4" t="s">
        <v>17</v>
      </c>
      <c r="D785" s="3" t="s">
        <v>1016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6">
        <v>19</v>
      </c>
      <c r="O785" s="4" t="s">
        <v>19</v>
      </c>
    </row>
    <row r="786" spans="1:15" ht="14.25" customHeight="1" x14ac:dyDescent="0.25">
      <c r="A786" s="9">
        <v>44887</v>
      </c>
      <c r="B786" s="4" t="s">
        <v>14</v>
      </c>
      <c r="C786" s="4" t="s">
        <v>17</v>
      </c>
      <c r="D786" s="3" t="s">
        <v>1017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6">
        <v>39</v>
      </c>
      <c r="O786" s="4" t="s">
        <v>19</v>
      </c>
    </row>
    <row r="787" spans="1:15" ht="14.25" customHeight="1" x14ac:dyDescent="0.25">
      <c r="A787" s="9">
        <v>44887</v>
      </c>
      <c r="B787" s="4" t="s">
        <v>14</v>
      </c>
      <c r="C787" s="4" t="s">
        <v>17</v>
      </c>
      <c r="D787" s="3" t="s">
        <v>1018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6">
        <v>14</v>
      </c>
      <c r="O787" s="4" t="s">
        <v>19</v>
      </c>
    </row>
    <row r="788" spans="1:15" ht="14.25" customHeight="1" x14ac:dyDescent="0.25">
      <c r="A788" s="9">
        <v>44887</v>
      </c>
      <c r="B788" s="4" t="s">
        <v>14</v>
      </c>
      <c r="C788" s="4" t="s">
        <v>17</v>
      </c>
      <c r="D788" s="3" t="s">
        <v>1019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6">
        <v>24</v>
      </c>
      <c r="O788" s="4" t="s">
        <v>19</v>
      </c>
    </row>
    <row r="789" spans="1:15" ht="14.25" customHeight="1" x14ac:dyDescent="0.25">
      <c r="A789" s="9">
        <v>44887</v>
      </c>
      <c r="B789" s="4" t="s">
        <v>14</v>
      </c>
      <c r="C789" s="4" t="s">
        <v>17</v>
      </c>
      <c r="D789" s="3" t="s">
        <v>1020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6">
        <v>29</v>
      </c>
      <c r="O789" s="4" t="s">
        <v>19</v>
      </c>
    </row>
    <row r="790" spans="1:15" ht="14.25" customHeight="1" x14ac:dyDescent="0.25">
      <c r="A790" s="9">
        <v>44887</v>
      </c>
      <c r="B790" s="4" t="s">
        <v>14</v>
      </c>
      <c r="C790" s="4" t="s">
        <v>17</v>
      </c>
      <c r="D790" s="3" t="s">
        <v>1021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6">
        <v>14</v>
      </c>
      <c r="O790" s="4" t="s">
        <v>19</v>
      </c>
    </row>
    <row r="791" spans="1:15" ht="14.25" customHeight="1" x14ac:dyDescent="0.25">
      <c r="A791" s="9">
        <v>44887</v>
      </c>
      <c r="B791" s="4" t="s">
        <v>14</v>
      </c>
      <c r="C791" s="4" t="s">
        <v>17</v>
      </c>
      <c r="D791" s="3" t="s">
        <v>1022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6">
        <v>24</v>
      </c>
      <c r="O791" s="4" t="s">
        <v>19</v>
      </c>
    </row>
    <row r="792" spans="1:15" ht="14.25" customHeight="1" x14ac:dyDescent="0.25">
      <c r="A792" s="9">
        <v>44887</v>
      </c>
      <c r="B792" s="4" t="s">
        <v>14</v>
      </c>
      <c r="C792" s="4" t="s">
        <v>17</v>
      </c>
      <c r="D792" s="3" t="s">
        <v>1023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6">
        <v>26</v>
      </c>
      <c r="O792" s="4" t="s">
        <v>19</v>
      </c>
    </row>
    <row r="793" spans="1:15" ht="14.25" customHeight="1" x14ac:dyDescent="0.25">
      <c r="A793" s="9">
        <v>44887</v>
      </c>
      <c r="B793" s="4" t="s">
        <v>14</v>
      </c>
      <c r="C793" s="4" t="s">
        <v>17</v>
      </c>
      <c r="D793" s="3" t="s">
        <v>1024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6">
        <f>14+27</f>
        <v>41</v>
      </c>
      <c r="O793" s="4" t="s">
        <v>19</v>
      </c>
    </row>
    <row r="794" spans="1:15" ht="14.25" customHeight="1" x14ac:dyDescent="0.25">
      <c r="A794" s="9">
        <v>44888</v>
      </c>
      <c r="B794" s="4" t="s">
        <v>15</v>
      </c>
      <c r="C794" s="4" t="s">
        <v>17</v>
      </c>
      <c r="D794" s="3" t="s">
        <v>709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6">
        <f>24+7+5+2</f>
        <v>38</v>
      </c>
      <c r="O794" s="4" t="s">
        <v>19</v>
      </c>
    </row>
    <row r="795" spans="1:15" ht="14.25" customHeight="1" x14ac:dyDescent="0.25">
      <c r="A795" s="9">
        <v>44888</v>
      </c>
      <c r="B795" s="4" t="s">
        <v>15</v>
      </c>
      <c r="C795" s="4" t="s">
        <v>17</v>
      </c>
      <c r="D795" s="3" t="s">
        <v>710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6">
        <f>14+5+27</f>
        <v>46</v>
      </c>
      <c r="O795" s="4" t="s">
        <v>19</v>
      </c>
    </row>
    <row r="796" spans="1:15" ht="14.25" customHeight="1" x14ac:dyDescent="0.25">
      <c r="A796" s="9">
        <v>44888</v>
      </c>
      <c r="B796" s="4" t="s">
        <v>15</v>
      </c>
      <c r="C796" s="4" t="s">
        <v>17</v>
      </c>
      <c r="D796" s="3" t="s">
        <v>711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6">
        <f>14+2+2</f>
        <v>18</v>
      </c>
      <c r="O796" s="4" t="s">
        <v>20</v>
      </c>
    </row>
    <row r="797" spans="1:15" ht="14.25" customHeight="1" x14ac:dyDescent="0.25">
      <c r="A797" s="9">
        <v>44888</v>
      </c>
      <c r="B797" s="4" t="s">
        <v>13</v>
      </c>
      <c r="C797" s="4" t="s">
        <v>17</v>
      </c>
      <c r="D797" s="3" t="s">
        <v>712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6">
        <v>14</v>
      </c>
      <c r="O797" s="4" t="s">
        <v>19</v>
      </c>
    </row>
    <row r="798" spans="1:15" ht="14.25" customHeight="1" x14ac:dyDescent="0.25">
      <c r="A798" s="9">
        <v>44888</v>
      </c>
      <c r="B798" s="4" t="s">
        <v>13</v>
      </c>
      <c r="C798" s="4" t="s">
        <v>17</v>
      </c>
      <c r="D798" s="3" t="s">
        <v>713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6">
        <v>9</v>
      </c>
      <c r="O798" s="4" t="s">
        <v>19</v>
      </c>
    </row>
    <row r="799" spans="1:15" ht="14.25" customHeight="1" x14ac:dyDescent="0.25">
      <c r="A799" s="9">
        <v>44888</v>
      </c>
      <c r="B799" s="4" t="s">
        <v>13</v>
      </c>
      <c r="C799" s="4" t="s">
        <v>17</v>
      </c>
      <c r="D799" s="3" t="s">
        <v>714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6">
        <f>24+7+2</f>
        <v>33</v>
      </c>
      <c r="O799" s="4" t="s">
        <v>19</v>
      </c>
    </row>
    <row r="800" spans="1:15" ht="14.25" customHeight="1" x14ac:dyDescent="0.25">
      <c r="A800" s="9">
        <v>44888</v>
      </c>
      <c r="B800" s="4" t="s">
        <v>13</v>
      </c>
      <c r="C800" s="4" t="s">
        <v>17</v>
      </c>
      <c r="D800" s="3" t="s">
        <v>715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6">
        <v>9</v>
      </c>
      <c r="O800" s="4" t="s">
        <v>21</v>
      </c>
    </row>
    <row r="801" spans="1:15" ht="14.25" customHeight="1" x14ac:dyDescent="0.25">
      <c r="A801" s="9">
        <v>44888</v>
      </c>
      <c r="B801" s="4" t="s">
        <v>13</v>
      </c>
      <c r="C801" s="4" t="s">
        <v>17</v>
      </c>
      <c r="D801" s="3" t="s">
        <v>716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6">
        <v>9</v>
      </c>
      <c r="O801" s="4" t="s">
        <v>21</v>
      </c>
    </row>
    <row r="802" spans="1:15" ht="14.25" customHeight="1" x14ac:dyDescent="0.25">
      <c r="A802" s="9">
        <v>44888</v>
      </c>
      <c r="B802" s="4" t="s">
        <v>13</v>
      </c>
      <c r="C802" s="4" t="s">
        <v>17</v>
      </c>
      <c r="D802" s="3" t="s">
        <v>717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6">
        <v>14</v>
      </c>
      <c r="O802" s="4" t="s">
        <v>20</v>
      </c>
    </row>
    <row r="803" spans="1:15" ht="14.25" customHeight="1" x14ac:dyDescent="0.25">
      <c r="A803" s="9">
        <v>44888</v>
      </c>
      <c r="B803" s="4" t="s">
        <v>13</v>
      </c>
      <c r="C803" s="4" t="s">
        <v>17</v>
      </c>
      <c r="D803" s="3" t="s">
        <v>718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6">
        <v>9</v>
      </c>
      <c r="O803" s="4" t="s">
        <v>20</v>
      </c>
    </row>
    <row r="804" spans="1:15" ht="14.25" customHeight="1" x14ac:dyDescent="0.25">
      <c r="A804" s="9">
        <v>44888</v>
      </c>
      <c r="B804" s="4" t="s">
        <v>13</v>
      </c>
      <c r="C804" s="4" t="s">
        <v>17</v>
      </c>
      <c r="D804" s="3" t="s">
        <v>719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6">
        <v>9</v>
      </c>
      <c r="O804" s="4" t="s">
        <v>20</v>
      </c>
    </row>
    <row r="805" spans="1:15" ht="14.25" customHeight="1" x14ac:dyDescent="0.25">
      <c r="A805" s="9">
        <v>44888</v>
      </c>
      <c r="B805" s="4" t="s">
        <v>13</v>
      </c>
      <c r="C805" s="4" t="s">
        <v>17</v>
      </c>
      <c r="D805" s="3" t="s">
        <v>720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6">
        <v>9</v>
      </c>
      <c r="O805" s="4" t="s">
        <v>20</v>
      </c>
    </row>
    <row r="806" spans="1:15" ht="14.25" customHeight="1" x14ac:dyDescent="0.25">
      <c r="A806" s="9">
        <v>44888</v>
      </c>
      <c r="B806" s="4" t="s">
        <v>13</v>
      </c>
      <c r="C806" s="4" t="s">
        <v>17</v>
      </c>
      <c r="D806" s="3" t="s">
        <v>721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6">
        <v>9</v>
      </c>
      <c r="O806" s="4" t="s">
        <v>20</v>
      </c>
    </row>
    <row r="807" spans="1:15" ht="14.25" customHeight="1" x14ac:dyDescent="0.25">
      <c r="A807" s="9">
        <v>44888</v>
      </c>
      <c r="B807" s="4" t="s">
        <v>13</v>
      </c>
      <c r="C807" s="4" t="s">
        <v>17</v>
      </c>
      <c r="D807" s="3" t="s">
        <v>722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6">
        <v>9</v>
      </c>
      <c r="O807" s="4" t="s">
        <v>20</v>
      </c>
    </row>
    <row r="808" spans="1:15" ht="14.25" customHeight="1" x14ac:dyDescent="0.25">
      <c r="A808" s="9">
        <v>44888</v>
      </c>
      <c r="B808" s="4" t="s">
        <v>13</v>
      </c>
      <c r="C808" s="4" t="s">
        <v>17</v>
      </c>
      <c r="D808" s="3" t="s">
        <v>723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6">
        <v>14</v>
      </c>
      <c r="O808" s="4" t="s">
        <v>20</v>
      </c>
    </row>
    <row r="809" spans="1:15" ht="14.25" customHeight="1" x14ac:dyDescent="0.25">
      <c r="A809" s="9">
        <v>44888</v>
      </c>
      <c r="B809" s="4" t="s">
        <v>13</v>
      </c>
      <c r="C809" s="4" t="s">
        <v>17</v>
      </c>
      <c r="D809" s="3" t="s">
        <v>724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6">
        <v>14</v>
      </c>
      <c r="O809" s="4" t="s">
        <v>20</v>
      </c>
    </row>
    <row r="810" spans="1:15" ht="14.25" customHeight="1" x14ac:dyDescent="0.25">
      <c r="A810" s="9">
        <v>44888</v>
      </c>
      <c r="B810" s="4" t="s">
        <v>13</v>
      </c>
      <c r="C810" s="4" t="s">
        <v>17</v>
      </c>
      <c r="D810" s="3" t="s">
        <v>725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6">
        <v>9</v>
      </c>
      <c r="O810" s="4" t="s">
        <v>20</v>
      </c>
    </row>
    <row r="811" spans="1:15" ht="14.25" customHeight="1" x14ac:dyDescent="0.25">
      <c r="A811" s="9">
        <v>44888</v>
      </c>
      <c r="B811" s="4" t="s">
        <v>13</v>
      </c>
      <c r="C811" s="4" t="s">
        <v>17</v>
      </c>
      <c r="D811" s="3" t="s">
        <v>726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6">
        <v>19</v>
      </c>
      <c r="O811" s="4" t="s">
        <v>20</v>
      </c>
    </row>
    <row r="812" spans="1:15" ht="14.25" customHeight="1" x14ac:dyDescent="0.25">
      <c r="A812" s="9">
        <v>44888</v>
      </c>
      <c r="B812" s="4" t="s">
        <v>13</v>
      </c>
      <c r="C812" s="4" t="s">
        <v>17</v>
      </c>
      <c r="D812" s="3" t="s">
        <v>727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6">
        <v>14</v>
      </c>
      <c r="O812" s="4" t="s">
        <v>20</v>
      </c>
    </row>
    <row r="813" spans="1:15" ht="14.25" customHeight="1" x14ac:dyDescent="0.25">
      <c r="A813" s="9">
        <v>44888</v>
      </c>
      <c r="B813" s="4" t="s">
        <v>14</v>
      </c>
      <c r="C813" s="4" t="s">
        <v>17</v>
      </c>
      <c r="D813" s="3" t="s">
        <v>728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6">
        <v>14</v>
      </c>
      <c r="O813" s="4" t="s">
        <v>21</v>
      </c>
    </row>
    <row r="814" spans="1:15" ht="14.25" customHeight="1" x14ac:dyDescent="0.25">
      <c r="A814" s="9">
        <v>44888</v>
      </c>
      <c r="B814" s="4" t="s">
        <v>14</v>
      </c>
      <c r="C814" s="4" t="s">
        <v>17</v>
      </c>
      <c r="D814" s="3" t="s">
        <v>729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6">
        <v>14</v>
      </c>
      <c r="O814" s="4" t="s">
        <v>21</v>
      </c>
    </row>
    <row r="815" spans="1:15" ht="14.25" customHeight="1" x14ac:dyDescent="0.25">
      <c r="A815" s="9">
        <v>44888</v>
      </c>
      <c r="B815" s="4" t="s">
        <v>14</v>
      </c>
      <c r="C815" s="4" t="s">
        <v>17</v>
      </c>
      <c r="D815" s="3" t="s">
        <v>730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6">
        <v>9</v>
      </c>
      <c r="O815" s="4" t="s">
        <v>21</v>
      </c>
    </row>
    <row r="816" spans="1:15" ht="14.25" customHeight="1" x14ac:dyDescent="0.25">
      <c r="A816" s="9">
        <v>44888</v>
      </c>
      <c r="B816" s="4" t="s">
        <v>14</v>
      </c>
      <c r="C816" s="4" t="s">
        <v>17</v>
      </c>
      <c r="D816" s="3" t="s">
        <v>731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6">
        <v>14</v>
      </c>
      <c r="O816" s="4" t="s">
        <v>21</v>
      </c>
    </row>
    <row r="817" spans="1:15" ht="14.25" customHeight="1" x14ac:dyDescent="0.25">
      <c r="A817" s="9">
        <v>44888</v>
      </c>
      <c r="B817" s="4" t="s">
        <v>14</v>
      </c>
      <c r="C817" s="4" t="s">
        <v>17</v>
      </c>
      <c r="D817" s="3" t="s">
        <v>732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6">
        <v>14</v>
      </c>
      <c r="O817" s="4" t="s">
        <v>21</v>
      </c>
    </row>
    <row r="818" spans="1:15" ht="14.25" customHeight="1" x14ac:dyDescent="0.25">
      <c r="A818" s="9">
        <v>44888</v>
      </c>
      <c r="B818" s="4" t="s">
        <v>14</v>
      </c>
      <c r="C818" s="4" t="s">
        <v>17</v>
      </c>
      <c r="D818" s="3" t="s">
        <v>733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6">
        <v>9</v>
      </c>
      <c r="O818" s="4" t="s">
        <v>21</v>
      </c>
    </row>
    <row r="819" spans="1:15" ht="14.25" customHeight="1" x14ac:dyDescent="0.25">
      <c r="A819" s="9">
        <v>44888</v>
      </c>
      <c r="B819" s="4" t="s">
        <v>14</v>
      </c>
      <c r="C819" s="4" t="s">
        <v>17</v>
      </c>
      <c r="D819" s="3" t="s">
        <v>734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6">
        <v>14</v>
      </c>
      <c r="O819" s="4" t="s">
        <v>21</v>
      </c>
    </row>
    <row r="820" spans="1:15" ht="14.25" customHeight="1" x14ac:dyDescent="0.25">
      <c r="A820" s="9">
        <v>44888</v>
      </c>
      <c r="B820" s="4" t="s">
        <v>14</v>
      </c>
      <c r="C820" s="4" t="s">
        <v>17</v>
      </c>
      <c r="D820" s="3" t="s">
        <v>735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6">
        <v>14</v>
      </c>
      <c r="O820" s="4" t="s">
        <v>19</v>
      </c>
    </row>
    <row r="821" spans="1:15" ht="14.25" customHeight="1" x14ac:dyDescent="0.25">
      <c r="A821" s="9">
        <v>44888</v>
      </c>
      <c r="B821" s="4" t="s">
        <v>14</v>
      </c>
      <c r="C821" s="4" t="s">
        <v>17</v>
      </c>
      <c r="D821" s="3" t="s">
        <v>736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6">
        <v>14</v>
      </c>
      <c r="O821" s="4" t="s">
        <v>19</v>
      </c>
    </row>
    <row r="822" spans="1:15" ht="14.25" customHeight="1" x14ac:dyDescent="0.25">
      <c r="A822" s="9">
        <v>44888</v>
      </c>
      <c r="B822" s="4" t="s">
        <v>14</v>
      </c>
      <c r="C822" s="4" t="s">
        <v>17</v>
      </c>
      <c r="D822" s="3" t="s">
        <v>737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6">
        <f>24+2+7</f>
        <v>33</v>
      </c>
      <c r="O822" s="4" t="s">
        <v>19</v>
      </c>
    </row>
    <row r="823" spans="1:15" ht="14.25" customHeight="1" x14ac:dyDescent="0.25">
      <c r="A823" s="9">
        <v>44888</v>
      </c>
      <c r="B823" s="4" t="s">
        <v>14</v>
      </c>
      <c r="C823" s="4" t="s">
        <v>17</v>
      </c>
      <c r="D823" s="3" t="s">
        <v>738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6">
        <v>9</v>
      </c>
      <c r="O823" s="4" t="s">
        <v>19</v>
      </c>
    </row>
    <row r="824" spans="1:15" ht="14.25" customHeight="1" x14ac:dyDescent="0.25">
      <c r="A824" s="9">
        <v>44888</v>
      </c>
      <c r="B824" s="4" t="s">
        <v>14</v>
      </c>
      <c r="C824" s="4" t="s">
        <v>17</v>
      </c>
      <c r="D824" s="3" t="s">
        <v>739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6">
        <v>14</v>
      </c>
      <c r="O824" s="4" t="s">
        <v>19</v>
      </c>
    </row>
    <row r="825" spans="1:15" ht="14.25" customHeight="1" x14ac:dyDescent="0.25">
      <c r="A825" s="9">
        <v>44888</v>
      </c>
      <c r="B825" s="4" t="s">
        <v>14</v>
      </c>
      <c r="C825" s="4" t="s">
        <v>17</v>
      </c>
      <c r="D825" s="3" t="s">
        <v>740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6">
        <v>14</v>
      </c>
      <c r="O825" s="4" t="s">
        <v>19</v>
      </c>
    </row>
    <row r="826" spans="1:15" ht="14.25" customHeight="1" x14ac:dyDescent="0.25">
      <c r="A826" s="9">
        <v>44888</v>
      </c>
      <c r="B826" s="4" t="s">
        <v>14</v>
      </c>
      <c r="C826" s="4" t="s">
        <v>17</v>
      </c>
      <c r="D826" s="3" t="s">
        <v>741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6">
        <v>24</v>
      </c>
      <c r="O826" s="4" t="s">
        <v>19</v>
      </c>
    </row>
    <row r="827" spans="1:15" ht="14.25" customHeight="1" x14ac:dyDescent="0.25">
      <c r="A827" s="9">
        <v>44888</v>
      </c>
      <c r="B827" s="4" t="s">
        <v>14</v>
      </c>
      <c r="C827" s="4" t="s">
        <v>17</v>
      </c>
      <c r="D827" s="3" t="s">
        <v>742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6">
        <v>14</v>
      </c>
      <c r="O827" s="4" t="s">
        <v>19</v>
      </c>
    </row>
    <row r="828" spans="1:15" ht="14.25" customHeight="1" x14ac:dyDescent="0.25">
      <c r="A828" s="9">
        <v>44888</v>
      </c>
      <c r="B828" s="4" t="s">
        <v>14</v>
      </c>
      <c r="C828" s="4" t="s">
        <v>17</v>
      </c>
      <c r="D828" s="3" t="s">
        <v>743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6">
        <v>14</v>
      </c>
      <c r="O828" s="4" t="s">
        <v>19</v>
      </c>
    </row>
    <row r="829" spans="1:15" ht="14.25" customHeight="1" x14ac:dyDescent="0.25">
      <c r="A829" s="9">
        <v>44888</v>
      </c>
      <c r="B829" s="4" t="s">
        <v>14</v>
      </c>
      <c r="C829" s="4" t="s">
        <v>17</v>
      </c>
      <c r="D829" s="3" t="s">
        <v>744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6">
        <f>14+27</f>
        <v>41</v>
      </c>
      <c r="O829" s="4" t="s">
        <v>19</v>
      </c>
    </row>
    <row r="830" spans="1:15" ht="14.25" customHeight="1" x14ac:dyDescent="0.25">
      <c r="A830" s="9">
        <v>44888</v>
      </c>
      <c r="B830" s="4" t="s">
        <v>14</v>
      </c>
      <c r="C830" s="4" t="s">
        <v>17</v>
      </c>
      <c r="D830" s="3" t="s">
        <v>745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6">
        <f>24+14</f>
        <v>38</v>
      </c>
      <c r="O830" s="4" t="s">
        <v>19</v>
      </c>
    </row>
    <row r="831" spans="1:15" ht="14.25" customHeight="1" x14ac:dyDescent="0.25">
      <c r="A831" s="9">
        <v>44888</v>
      </c>
      <c r="B831" s="4" t="s">
        <v>14</v>
      </c>
      <c r="C831" s="4" t="s">
        <v>17</v>
      </c>
      <c r="D831" s="3" t="s">
        <v>746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6">
        <v>14</v>
      </c>
      <c r="O831" s="4" t="s">
        <v>19</v>
      </c>
    </row>
    <row r="832" spans="1:15" ht="14.25" customHeight="1" x14ac:dyDescent="0.25">
      <c r="A832" s="9">
        <v>44888</v>
      </c>
      <c r="B832" s="4" t="s">
        <v>14</v>
      </c>
      <c r="C832" s="4" t="s">
        <v>17</v>
      </c>
      <c r="D832" s="3" t="s">
        <v>747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6">
        <v>14</v>
      </c>
      <c r="O832" s="4" t="s">
        <v>19</v>
      </c>
    </row>
    <row r="833" spans="1:15" ht="14.25" customHeight="1" x14ac:dyDescent="0.25">
      <c r="A833" s="9">
        <v>44888</v>
      </c>
      <c r="B833" s="4" t="s">
        <v>14</v>
      </c>
      <c r="C833" s="4" t="s">
        <v>17</v>
      </c>
      <c r="D833" s="3" t="s">
        <v>748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6">
        <f>24+2</f>
        <v>26</v>
      </c>
      <c r="O833" s="4" t="s">
        <v>19</v>
      </c>
    </row>
    <row r="834" spans="1:15" ht="14.25" customHeight="1" x14ac:dyDescent="0.25">
      <c r="A834" s="9">
        <v>44888</v>
      </c>
      <c r="B834" s="4" t="s">
        <v>14</v>
      </c>
      <c r="C834" s="4" t="s">
        <v>17</v>
      </c>
      <c r="D834" s="3" t="s">
        <v>749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6">
        <v>39</v>
      </c>
      <c r="O834" s="4" t="s">
        <v>20</v>
      </c>
    </row>
    <row r="835" spans="1:15" ht="14.25" customHeight="1" x14ac:dyDescent="0.25">
      <c r="A835" s="9">
        <v>44888</v>
      </c>
      <c r="B835" s="4" t="s">
        <v>14</v>
      </c>
      <c r="C835" s="4" t="s">
        <v>17</v>
      </c>
      <c r="D835" s="3" t="s">
        <v>750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6">
        <v>19</v>
      </c>
      <c r="O835" s="4" t="s">
        <v>20</v>
      </c>
    </row>
    <row r="836" spans="1:15" ht="14.25" customHeight="1" x14ac:dyDescent="0.25">
      <c r="A836" s="9">
        <v>44888</v>
      </c>
      <c r="B836" s="4" t="s">
        <v>14</v>
      </c>
      <c r="C836" s="4" t="s">
        <v>17</v>
      </c>
      <c r="D836" s="3" t="s">
        <v>751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6">
        <f>12+27</f>
        <v>39</v>
      </c>
      <c r="O836" s="4" t="s">
        <v>20</v>
      </c>
    </row>
    <row r="837" spans="1:15" ht="14.25" customHeight="1" x14ac:dyDescent="0.25">
      <c r="A837" s="9">
        <v>44888</v>
      </c>
      <c r="B837" s="4" t="s">
        <v>14</v>
      </c>
      <c r="C837" s="4" t="s">
        <v>17</v>
      </c>
      <c r="D837" s="3" t="s">
        <v>752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6">
        <v>14</v>
      </c>
      <c r="O837" s="4" t="s">
        <v>20</v>
      </c>
    </row>
    <row r="838" spans="1:15" ht="14.25" customHeight="1" x14ac:dyDescent="0.25">
      <c r="A838" s="9">
        <v>44888</v>
      </c>
      <c r="B838" s="4" t="s">
        <v>14</v>
      </c>
      <c r="C838" s="4" t="s">
        <v>17</v>
      </c>
      <c r="D838" s="3" t="s">
        <v>753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6">
        <v>24</v>
      </c>
      <c r="O838" s="4" t="s">
        <v>20</v>
      </c>
    </row>
    <row r="839" spans="1:15" ht="14.25" customHeight="1" x14ac:dyDescent="0.25">
      <c r="A839" s="9">
        <v>44888</v>
      </c>
      <c r="B839" s="4" t="s">
        <v>14</v>
      </c>
      <c r="C839" s="4" t="s">
        <v>17</v>
      </c>
      <c r="D839" s="3" t="s">
        <v>754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6">
        <v>14</v>
      </c>
      <c r="O839" s="4" t="s">
        <v>20</v>
      </c>
    </row>
    <row r="840" spans="1:15" ht="14.25" customHeight="1" x14ac:dyDescent="0.25">
      <c r="A840" s="9">
        <v>44888</v>
      </c>
      <c r="B840" s="4" t="s">
        <v>14</v>
      </c>
      <c r="C840" s="4" t="s">
        <v>17</v>
      </c>
      <c r="D840" s="3" t="s">
        <v>755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6">
        <v>14</v>
      </c>
      <c r="O840" s="4" t="s">
        <v>20</v>
      </c>
    </row>
    <row r="841" spans="1:15" ht="14.25" customHeight="1" x14ac:dyDescent="0.25">
      <c r="A841" s="9">
        <v>44888</v>
      </c>
      <c r="B841" s="4" t="s">
        <v>14</v>
      </c>
      <c r="C841" s="4" t="s">
        <v>17</v>
      </c>
      <c r="D841" s="3" t="s">
        <v>756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6">
        <v>14</v>
      </c>
      <c r="O841" s="4" t="s">
        <v>21</v>
      </c>
    </row>
    <row r="842" spans="1:15" ht="14.25" customHeight="1" x14ac:dyDescent="0.25">
      <c r="A842" s="9">
        <v>44888</v>
      </c>
      <c r="B842" s="4" t="s">
        <v>14</v>
      </c>
      <c r="C842" s="4" t="s">
        <v>17</v>
      </c>
      <c r="D842" s="3" t="s">
        <v>757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6">
        <v>14</v>
      </c>
      <c r="O842" s="4" t="s">
        <v>20</v>
      </c>
    </row>
    <row r="843" spans="1:15" ht="14.25" customHeight="1" x14ac:dyDescent="0.25">
      <c r="A843" s="9">
        <v>44888</v>
      </c>
      <c r="B843" s="4" t="s">
        <v>14</v>
      </c>
      <c r="C843" s="4" t="s">
        <v>17</v>
      </c>
      <c r="D843" s="3" t="s">
        <v>758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6">
        <f>14+27</f>
        <v>41</v>
      </c>
      <c r="O843" s="4" t="s">
        <v>20</v>
      </c>
    </row>
    <row r="844" spans="1:15" ht="14.25" customHeight="1" x14ac:dyDescent="0.25">
      <c r="A844" s="9">
        <v>44888</v>
      </c>
      <c r="B844" s="4" t="s">
        <v>14</v>
      </c>
      <c r="C844" s="4" t="s">
        <v>17</v>
      </c>
      <c r="D844" s="3" t="s">
        <v>759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6">
        <f>9+27</f>
        <v>36</v>
      </c>
      <c r="O844" s="4" t="s">
        <v>20</v>
      </c>
    </row>
    <row r="845" spans="1:15" ht="14.25" customHeight="1" x14ac:dyDescent="0.25">
      <c r="A845" s="9">
        <v>44888</v>
      </c>
      <c r="B845" s="4" t="s">
        <v>14</v>
      </c>
      <c r="C845" s="4" t="s">
        <v>17</v>
      </c>
      <c r="D845" s="3" t="s">
        <v>760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6">
        <f>27+7+7</f>
        <v>41</v>
      </c>
      <c r="O845" s="4" t="s">
        <v>20</v>
      </c>
    </row>
    <row r="846" spans="1:15" ht="14.25" customHeight="1" x14ac:dyDescent="0.25">
      <c r="A846" s="9">
        <v>44888</v>
      </c>
      <c r="B846" s="4" t="s">
        <v>14</v>
      </c>
      <c r="C846" s="4" t="s">
        <v>17</v>
      </c>
      <c r="D846" s="3" t="s">
        <v>761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6">
        <f>7+5+22</f>
        <v>34</v>
      </c>
      <c r="O846" s="4" t="s">
        <v>20</v>
      </c>
    </row>
    <row r="847" spans="1:15" ht="14.25" customHeight="1" x14ac:dyDescent="0.25">
      <c r="A847" s="9">
        <v>44888</v>
      </c>
      <c r="B847" s="4" t="s">
        <v>14</v>
      </c>
      <c r="C847" s="4" t="s">
        <v>17</v>
      </c>
      <c r="D847" s="3" t="s">
        <v>762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6">
        <v>14</v>
      </c>
      <c r="O847" s="4" t="s">
        <v>20</v>
      </c>
    </row>
    <row r="848" spans="1:15" ht="14.25" customHeight="1" x14ac:dyDescent="0.25">
      <c r="A848" s="9">
        <v>44888</v>
      </c>
      <c r="B848" s="4" t="s">
        <v>14</v>
      </c>
      <c r="C848" s="4" t="s">
        <v>17</v>
      </c>
      <c r="D848" s="3" t="s">
        <v>763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6">
        <f>14+24</f>
        <v>38</v>
      </c>
      <c r="O848" s="4" t="s">
        <v>20</v>
      </c>
    </row>
    <row r="849" spans="1:15" ht="14.25" customHeight="1" x14ac:dyDescent="0.25">
      <c r="A849" s="9">
        <v>44888</v>
      </c>
      <c r="B849" s="4" t="s">
        <v>13</v>
      </c>
      <c r="C849" s="4" t="s">
        <v>17</v>
      </c>
      <c r="D849" s="3" t="s">
        <v>764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6">
        <v>9</v>
      </c>
      <c r="O849" s="4" t="s">
        <v>20</v>
      </c>
    </row>
    <row r="850" spans="1:15" ht="14.25" customHeight="1" x14ac:dyDescent="0.25">
      <c r="A850" s="9">
        <v>44889</v>
      </c>
      <c r="B850" s="4" t="s">
        <v>13</v>
      </c>
      <c r="C850" s="4" t="s">
        <v>17</v>
      </c>
      <c r="D850" s="3" t="s">
        <v>765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6">
        <v>14</v>
      </c>
      <c r="O850" s="4" t="s">
        <v>21</v>
      </c>
    </row>
    <row r="851" spans="1:15" ht="14.25" customHeight="1" x14ac:dyDescent="0.25">
      <c r="A851" s="9">
        <v>44889</v>
      </c>
      <c r="B851" s="4" t="s">
        <v>13</v>
      </c>
      <c r="C851" s="4" t="s">
        <v>17</v>
      </c>
      <c r="D851" s="3" t="s">
        <v>766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6">
        <v>9</v>
      </c>
      <c r="O851" s="4" t="s">
        <v>21</v>
      </c>
    </row>
    <row r="852" spans="1:15" ht="14.25" customHeight="1" x14ac:dyDescent="0.25">
      <c r="A852" s="9">
        <v>44889</v>
      </c>
      <c r="B852" s="4" t="s">
        <v>13</v>
      </c>
      <c r="C852" s="4" t="s">
        <v>17</v>
      </c>
      <c r="D852" s="3" t="s">
        <v>767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6">
        <v>9</v>
      </c>
      <c r="O852" s="4" t="s">
        <v>21</v>
      </c>
    </row>
    <row r="853" spans="1:15" ht="14.25" customHeight="1" x14ac:dyDescent="0.25">
      <c r="A853" s="9">
        <v>44889</v>
      </c>
      <c r="B853" s="4" t="s">
        <v>13</v>
      </c>
      <c r="C853" s="4" t="s">
        <v>17</v>
      </c>
      <c r="D853" s="3" t="s">
        <v>768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6">
        <v>9</v>
      </c>
      <c r="O853" s="4" t="s">
        <v>21</v>
      </c>
    </row>
    <row r="854" spans="1:15" ht="14.25" customHeight="1" x14ac:dyDescent="0.25">
      <c r="A854" s="9">
        <v>44889</v>
      </c>
      <c r="B854" s="4" t="s">
        <v>13</v>
      </c>
      <c r="C854" s="4" t="s">
        <v>17</v>
      </c>
      <c r="D854" s="3" t="s">
        <v>769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6">
        <v>9</v>
      </c>
      <c r="O854" s="4" t="s">
        <v>21</v>
      </c>
    </row>
    <row r="855" spans="1:15" ht="14.25" customHeight="1" x14ac:dyDescent="0.25">
      <c r="A855" s="9">
        <v>44889</v>
      </c>
      <c r="B855" s="4" t="s">
        <v>13</v>
      </c>
      <c r="C855" s="4" t="s">
        <v>17</v>
      </c>
      <c r="D855" s="3" t="s">
        <v>770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6">
        <v>24</v>
      </c>
      <c r="O855" s="4" t="s">
        <v>21</v>
      </c>
    </row>
    <row r="856" spans="1:15" ht="14.25" customHeight="1" x14ac:dyDescent="0.25">
      <c r="A856" s="9">
        <v>44889</v>
      </c>
      <c r="B856" s="4" t="s">
        <v>13</v>
      </c>
      <c r="C856" s="4" t="s">
        <v>17</v>
      </c>
      <c r="D856" s="3" t="s">
        <v>771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6"/>
      <c r="O856" s="4" t="s">
        <v>20</v>
      </c>
    </row>
    <row r="857" spans="1:15" ht="14.25" customHeight="1" x14ac:dyDescent="0.25">
      <c r="A857" s="9">
        <v>44889</v>
      </c>
      <c r="B857" s="4" t="s">
        <v>13</v>
      </c>
      <c r="C857" s="4" t="s">
        <v>17</v>
      </c>
      <c r="D857" s="3" t="s">
        <v>772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6">
        <v>14</v>
      </c>
      <c r="O857" s="4" t="s">
        <v>20</v>
      </c>
    </row>
    <row r="858" spans="1:15" ht="14.25" customHeight="1" x14ac:dyDescent="0.25">
      <c r="A858" s="9">
        <v>44889</v>
      </c>
      <c r="B858" s="4" t="s">
        <v>13</v>
      </c>
      <c r="C858" s="4" t="s">
        <v>17</v>
      </c>
      <c r="D858" s="3" t="s">
        <v>773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6">
        <v>9</v>
      </c>
      <c r="O858" s="4" t="s">
        <v>20</v>
      </c>
    </row>
    <row r="859" spans="1:15" ht="14.25" customHeight="1" x14ac:dyDescent="0.25">
      <c r="A859" s="9">
        <v>44889</v>
      </c>
      <c r="B859" s="4" t="s">
        <v>13</v>
      </c>
      <c r="C859" s="4" t="s">
        <v>17</v>
      </c>
      <c r="D859" s="3" t="s">
        <v>774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6">
        <v>9</v>
      </c>
      <c r="O859" s="4" t="s">
        <v>20</v>
      </c>
    </row>
    <row r="860" spans="1:15" ht="14.25" customHeight="1" x14ac:dyDescent="0.25">
      <c r="A860" s="9">
        <v>44889</v>
      </c>
      <c r="B860" s="4" t="s">
        <v>13</v>
      </c>
      <c r="C860" s="4" t="s">
        <v>17</v>
      </c>
      <c r="D860" s="3" t="s">
        <v>775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6">
        <v>9</v>
      </c>
      <c r="O860" s="4" t="s">
        <v>20</v>
      </c>
    </row>
    <row r="861" spans="1:15" ht="14.25" customHeight="1" x14ac:dyDescent="0.25">
      <c r="A861" s="9">
        <v>44889</v>
      </c>
      <c r="B861" s="4" t="s">
        <v>13</v>
      </c>
      <c r="C861" s="4" t="s">
        <v>17</v>
      </c>
      <c r="D861" s="3" t="s">
        <v>776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6">
        <v>9</v>
      </c>
      <c r="O861" s="4" t="s">
        <v>20</v>
      </c>
    </row>
    <row r="862" spans="1:15" ht="14.25" customHeight="1" x14ac:dyDescent="0.25">
      <c r="A862" s="9">
        <v>44889</v>
      </c>
      <c r="B862" s="4" t="s">
        <v>13</v>
      </c>
      <c r="C862" s="4" t="s">
        <v>17</v>
      </c>
      <c r="D862" s="3" t="s">
        <v>777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6">
        <v>9</v>
      </c>
      <c r="O862" s="4" t="s">
        <v>20</v>
      </c>
    </row>
    <row r="863" spans="1:15" ht="14.25" customHeight="1" x14ac:dyDescent="0.25">
      <c r="A863" s="9">
        <v>44889</v>
      </c>
      <c r="B863" s="4" t="s">
        <v>13</v>
      </c>
      <c r="C863" s="4" t="s">
        <v>17</v>
      </c>
      <c r="D863" s="3" t="s">
        <v>778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6">
        <f>27+7+7</f>
        <v>41</v>
      </c>
      <c r="O863" s="4" t="s">
        <v>20</v>
      </c>
    </row>
    <row r="864" spans="1:15" ht="14.25" customHeight="1" x14ac:dyDescent="0.25">
      <c r="A864" s="9">
        <v>44889</v>
      </c>
      <c r="B864" s="4" t="s">
        <v>13</v>
      </c>
      <c r="C864" s="4" t="s">
        <v>17</v>
      </c>
      <c r="D864" s="3" t="s">
        <v>779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6">
        <v>9</v>
      </c>
      <c r="O864" s="4" t="s">
        <v>20</v>
      </c>
    </row>
    <row r="865" spans="1:15" ht="14.25" customHeight="1" x14ac:dyDescent="0.25">
      <c r="A865" s="9">
        <v>44889</v>
      </c>
      <c r="B865" s="4" t="s">
        <v>13</v>
      </c>
      <c r="C865" s="4" t="s">
        <v>17</v>
      </c>
      <c r="D865" s="3" t="s">
        <v>780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6">
        <v>14</v>
      </c>
      <c r="O865" s="4" t="s">
        <v>20</v>
      </c>
    </row>
    <row r="866" spans="1:15" ht="14.25" customHeight="1" x14ac:dyDescent="0.25">
      <c r="A866" s="9">
        <v>44889</v>
      </c>
      <c r="B866" s="4" t="s">
        <v>13</v>
      </c>
      <c r="C866" s="4" t="s">
        <v>17</v>
      </c>
      <c r="D866" s="3" t="s">
        <v>781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6">
        <v>14</v>
      </c>
      <c r="O866" s="4" t="s">
        <v>20</v>
      </c>
    </row>
    <row r="867" spans="1:15" ht="14.25" customHeight="1" x14ac:dyDescent="0.25">
      <c r="A867" s="9">
        <v>44889</v>
      </c>
      <c r="B867" s="4" t="s">
        <v>13</v>
      </c>
      <c r="C867" s="4" t="s">
        <v>17</v>
      </c>
      <c r="D867" s="3" t="s">
        <v>782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6">
        <v>9</v>
      </c>
      <c r="O867" s="4" t="s">
        <v>20</v>
      </c>
    </row>
    <row r="868" spans="1:15" ht="14.25" customHeight="1" x14ac:dyDescent="0.25">
      <c r="A868" s="9">
        <v>44889</v>
      </c>
      <c r="B868" s="4" t="s">
        <v>13</v>
      </c>
      <c r="C868" s="4" t="s">
        <v>17</v>
      </c>
      <c r="D868" s="3" t="s">
        <v>783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6">
        <v>14</v>
      </c>
      <c r="O868" s="4" t="s">
        <v>20</v>
      </c>
    </row>
    <row r="869" spans="1:15" ht="14.25" customHeight="1" x14ac:dyDescent="0.25">
      <c r="A869" s="9">
        <v>44889</v>
      </c>
      <c r="B869" s="4" t="s">
        <v>13</v>
      </c>
      <c r="C869" s="4" t="s">
        <v>17</v>
      </c>
      <c r="D869" s="3" t="s">
        <v>784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6">
        <v>14</v>
      </c>
      <c r="O869" s="4" t="s">
        <v>19</v>
      </c>
    </row>
    <row r="870" spans="1:15" ht="14.25" customHeight="1" x14ac:dyDescent="0.25">
      <c r="A870" s="9">
        <v>44889</v>
      </c>
      <c r="B870" s="4" t="s">
        <v>13</v>
      </c>
      <c r="C870" s="4" t="s">
        <v>17</v>
      </c>
      <c r="D870" s="3" t="s">
        <v>785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6">
        <v>9</v>
      </c>
      <c r="O870" s="4" t="s">
        <v>19</v>
      </c>
    </row>
    <row r="871" spans="1:15" ht="14.25" customHeight="1" x14ac:dyDescent="0.25">
      <c r="A871" s="9">
        <v>44889</v>
      </c>
      <c r="B871" s="4" t="s">
        <v>13</v>
      </c>
      <c r="C871" s="4" t="s">
        <v>17</v>
      </c>
      <c r="D871" s="3" t="s">
        <v>786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6">
        <v>9</v>
      </c>
      <c r="O871" s="4" t="s">
        <v>19</v>
      </c>
    </row>
    <row r="872" spans="1:15" ht="14.25" customHeight="1" x14ac:dyDescent="0.25">
      <c r="A872" s="9">
        <v>44889</v>
      </c>
      <c r="B872" s="4" t="s">
        <v>13</v>
      </c>
      <c r="C872" s="4" t="s">
        <v>17</v>
      </c>
      <c r="D872" s="3" t="s">
        <v>787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6">
        <v>14</v>
      </c>
      <c r="O872" s="4" t="s">
        <v>19</v>
      </c>
    </row>
    <row r="873" spans="1:15" ht="14.25" customHeight="1" x14ac:dyDescent="0.25">
      <c r="A873" s="9">
        <v>44889</v>
      </c>
      <c r="B873" s="4" t="s">
        <v>13</v>
      </c>
      <c r="C873" s="4" t="s">
        <v>17</v>
      </c>
      <c r="D873" s="3" t="s">
        <v>788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6">
        <v>9</v>
      </c>
      <c r="O873" s="4" t="s">
        <v>19</v>
      </c>
    </row>
    <row r="874" spans="1:15" ht="14.25" customHeight="1" x14ac:dyDescent="0.25">
      <c r="A874" s="9">
        <v>44889</v>
      </c>
      <c r="B874" s="4" t="s">
        <v>13</v>
      </c>
      <c r="C874" s="4" t="s">
        <v>17</v>
      </c>
      <c r="D874" s="3" t="s">
        <v>789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6">
        <v>14</v>
      </c>
      <c r="O874" s="4" t="s">
        <v>19</v>
      </c>
    </row>
    <row r="875" spans="1:15" ht="14.25" customHeight="1" x14ac:dyDescent="0.25">
      <c r="A875" s="9">
        <v>44889</v>
      </c>
      <c r="B875" s="4" t="s">
        <v>13</v>
      </c>
      <c r="C875" s="4" t="s">
        <v>17</v>
      </c>
      <c r="D875" s="3" t="s">
        <v>790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6">
        <v>9</v>
      </c>
      <c r="O875" s="4" t="s">
        <v>19</v>
      </c>
    </row>
    <row r="876" spans="1:15" ht="14.25" customHeight="1" x14ac:dyDescent="0.25">
      <c r="A876" s="9">
        <v>44889</v>
      </c>
      <c r="B876" s="4" t="s">
        <v>15</v>
      </c>
      <c r="C876" s="4" t="s">
        <v>17</v>
      </c>
      <c r="D876" s="3" t="s">
        <v>791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6">
        <v>14</v>
      </c>
      <c r="O876" s="4" t="s">
        <v>20</v>
      </c>
    </row>
    <row r="877" spans="1:15" ht="14.25" customHeight="1" x14ac:dyDescent="0.25">
      <c r="A877" s="9">
        <v>44889</v>
      </c>
      <c r="B877" s="4" t="s">
        <v>15</v>
      </c>
      <c r="C877" s="4" t="s">
        <v>17</v>
      </c>
      <c r="D877" s="3" t="s">
        <v>792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6">
        <v>14</v>
      </c>
      <c r="O877" s="4" t="s">
        <v>19</v>
      </c>
    </row>
    <row r="878" spans="1:15" ht="14.25" customHeight="1" x14ac:dyDescent="0.25">
      <c r="A878" s="9">
        <v>44889</v>
      </c>
      <c r="B878" s="4" t="s">
        <v>15</v>
      </c>
      <c r="C878" s="4" t="s">
        <v>17</v>
      </c>
      <c r="D878" s="3" t="s">
        <v>793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6">
        <v>14</v>
      </c>
      <c r="O878" s="4" t="s">
        <v>19</v>
      </c>
    </row>
    <row r="879" spans="1:15" ht="14.25" customHeight="1" x14ac:dyDescent="0.25">
      <c r="A879" s="9">
        <v>44889</v>
      </c>
      <c r="B879" s="4" t="s">
        <v>14</v>
      </c>
      <c r="C879" s="4" t="s">
        <v>17</v>
      </c>
      <c r="D879" s="3" t="s">
        <v>794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6">
        <f>24+9.5</f>
        <v>33.5</v>
      </c>
      <c r="O879" s="4" t="s">
        <v>20</v>
      </c>
    </row>
    <row r="880" spans="1:15" ht="14.25" customHeight="1" x14ac:dyDescent="0.25">
      <c r="A880" s="9">
        <v>44889</v>
      </c>
      <c r="B880" s="4" t="s">
        <v>14</v>
      </c>
      <c r="C880" s="4" t="s">
        <v>17</v>
      </c>
      <c r="D880" s="3" t="s">
        <v>795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6">
        <v>9.5</v>
      </c>
      <c r="O880" s="4" t="s">
        <v>20</v>
      </c>
    </row>
    <row r="881" spans="1:15" ht="14.25" customHeight="1" x14ac:dyDescent="0.25">
      <c r="A881" s="9">
        <v>44889</v>
      </c>
      <c r="B881" s="4" t="s">
        <v>14</v>
      </c>
      <c r="C881" s="4" t="s">
        <v>17</v>
      </c>
      <c r="D881" s="3" t="s">
        <v>796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6">
        <v>14</v>
      </c>
      <c r="O881" s="4" t="s">
        <v>20</v>
      </c>
    </row>
    <row r="882" spans="1:15" ht="14.25" customHeight="1" x14ac:dyDescent="0.25">
      <c r="A882" s="9">
        <v>44889</v>
      </c>
      <c r="B882" s="4" t="s">
        <v>14</v>
      </c>
      <c r="C882" s="4" t="s">
        <v>17</v>
      </c>
      <c r="D882" s="3" t="s">
        <v>797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6">
        <v>24</v>
      </c>
      <c r="O882" s="4" t="s">
        <v>20</v>
      </c>
    </row>
    <row r="883" spans="1:15" ht="14.25" customHeight="1" x14ac:dyDescent="0.25">
      <c r="A883" s="9">
        <v>44889</v>
      </c>
      <c r="B883" s="4" t="s">
        <v>14</v>
      </c>
      <c r="C883" s="4" t="s">
        <v>17</v>
      </c>
      <c r="D883" s="3" t="s">
        <v>798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6">
        <f>14+24</f>
        <v>38</v>
      </c>
      <c r="O883" s="4" t="s">
        <v>20</v>
      </c>
    </row>
    <row r="884" spans="1:15" ht="14.25" customHeight="1" x14ac:dyDescent="0.25">
      <c r="A884" s="9">
        <v>44889</v>
      </c>
      <c r="B884" s="4" t="s">
        <v>14</v>
      </c>
      <c r="C884" s="4" t="s">
        <v>17</v>
      </c>
      <c r="D884" s="3" t="s">
        <v>799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6">
        <f>7+22</f>
        <v>29</v>
      </c>
      <c r="O884" s="4" t="s">
        <v>20</v>
      </c>
    </row>
    <row r="885" spans="1:15" ht="14.25" customHeight="1" x14ac:dyDescent="0.25">
      <c r="A885" s="9">
        <v>44889</v>
      </c>
      <c r="B885" s="4" t="s">
        <v>14</v>
      </c>
      <c r="C885" s="4" t="s">
        <v>17</v>
      </c>
      <c r="D885" s="3" t="s">
        <v>800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6">
        <v>40</v>
      </c>
      <c r="O885" s="4" t="s">
        <v>20</v>
      </c>
    </row>
    <row r="886" spans="1:15" ht="14.25" customHeight="1" x14ac:dyDescent="0.25">
      <c r="A886" s="9">
        <v>44889</v>
      </c>
      <c r="B886" s="4" t="s">
        <v>14</v>
      </c>
      <c r="C886" s="4" t="s">
        <v>17</v>
      </c>
      <c r="D886" s="3" t="s">
        <v>801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6">
        <f>24+9.5</f>
        <v>33.5</v>
      </c>
      <c r="O886" s="4" t="s">
        <v>20</v>
      </c>
    </row>
    <row r="887" spans="1:15" ht="14.25" customHeight="1" x14ac:dyDescent="0.25">
      <c r="A887" s="9">
        <v>44889</v>
      </c>
      <c r="B887" s="4" t="s">
        <v>14</v>
      </c>
      <c r="C887" s="4" t="s">
        <v>17</v>
      </c>
      <c r="D887" s="3" t="s">
        <v>802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6">
        <v>24</v>
      </c>
      <c r="O887" s="4" t="s">
        <v>20</v>
      </c>
    </row>
    <row r="888" spans="1:15" ht="14.25" customHeight="1" x14ac:dyDescent="0.25">
      <c r="A888" s="9">
        <v>44889</v>
      </c>
      <c r="B888" s="4" t="s">
        <v>14</v>
      </c>
      <c r="C888" s="4" t="s">
        <v>17</v>
      </c>
      <c r="D888" s="3" t="s">
        <v>803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6">
        <v>14</v>
      </c>
      <c r="O888" s="4" t="s">
        <v>20</v>
      </c>
    </row>
    <row r="889" spans="1:15" ht="14.25" customHeight="1" x14ac:dyDescent="0.25">
      <c r="A889" s="9">
        <v>44889</v>
      </c>
      <c r="B889" s="4" t="s">
        <v>14</v>
      </c>
      <c r="C889" s="4" t="s">
        <v>17</v>
      </c>
      <c r="D889" s="3" t="s">
        <v>804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6">
        <v>14</v>
      </c>
      <c r="O889" s="4" t="s">
        <v>20</v>
      </c>
    </row>
    <row r="890" spans="1:15" ht="14.25" customHeight="1" x14ac:dyDescent="0.25">
      <c r="A890" s="9">
        <v>44889</v>
      </c>
      <c r="B890" s="4" t="s">
        <v>14</v>
      </c>
      <c r="C890" s="4" t="s">
        <v>17</v>
      </c>
      <c r="D890" s="3" t="s">
        <v>805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6">
        <v>24</v>
      </c>
      <c r="O890" s="4" t="s">
        <v>20</v>
      </c>
    </row>
    <row r="891" spans="1:15" ht="14.25" customHeight="1" x14ac:dyDescent="0.25">
      <c r="A891" s="9">
        <v>44889</v>
      </c>
      <c r="B891" s="4" t="s">
        <v>14</v>
      </c>
      <c r="C891" s="4" t="s">
        <v>17</v>
      </c>
      <c r="D891" s="3" t="s">
        <v>806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6">
        <v>24</v>
      </c>
      <c r="O891" s="4" t="s">
        <v>20</v>
      </c>
    </row>
    <row r="892" spans="1:15" ht="14.25" customHeight="1" x14ac:dyDescent="0.25">
      <c r="A892" s="9">
        <v>44889</v>
      </c>
      <c r="B892" s="4" t="s">
        <v>14</v>
      </c>
      <c r="C892" s="4" t="s">
        <v>17</v>
      </c>
      <c r="D892" s="3" t="s">
        <v>807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6">
        <v>16</v>
      </c>
      <c r="O892" s="4" t="s">
        <v>20</v>
      </c>
    </row>
    <row r="893" spans="1:15" ht="14.25" customHeight="1" x14ac:dyDescent="0.25">
      <c r="A893" s="9">
        <v>44889</v>
      </c>
      <c r="B893" s="4" t="s">
        <v>14</v>
      </c>
      <c r="C893" s="4" t="s">
        <v>17</v>
      </c>
      <c r="D893" s="3" t="s">
        <v>808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6">
        <v>14</v>
      </c>
      <c r="O893" s="4" t="s">
        <v>20</v>
      </c>
    </row>
    <row r="894" spans="1:15" ht="14.25" customHeight="1" x14ac:dyDescent="0.25">
      <c r="A894" s="9">
        <v>44889</v>
      </c>
      <c r="B894" s="4" t="s">
        <v>14</v>
      </c>
      <c r="C894" s="4" t="s">
        <v>17</v>
      </c>
      <c r="D894" s="3" t="s">
        <v>809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6">
        <f>32+7</f>
        <v>39</v>
      </c>
      <c r="O894" s="4" t="s">
        <v>20</v>
      </c>
    </row>
    <row r="895" spans="1:15" ht="14.25" customHeight="1" x14ac:dyDescent="0.25">
      <c r="A895" s="9">
        <v>44889</v>
      </c>
      <c r="B895" s="4" t="s">
        <v>14</v>
      </c>
      <c r="C895" s="4" t="s">
        <v>17</v>
      </c>
      <c r="D895" s="3" t="s">
        <v>810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6">
        <v>14</v>
      </c>
      <c r="O895" s="4" t="s">
        <v>20</v>
      </c>
    </row>
    <row r="896" spans="1:15" ht="14.25" customHeight="1" x14ac:dyDescent="0.25">
      <c r="A896" s="9">
        <v>44889</v>
      </c>
      <c r="B896" s="4" t="s">
        <v>14</v>
      </c>
      <c r="C896" s="4" t="s">
        <v>17</v>
      </c>
      <c r="D896" s="3" t="s">
        <v>811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6">
        <v>19</v>
      </c>
      <c r="O896" s="4" t="s">
        <v>20</v>
      </c>
    </row>
    <row r="897" spans="1:15" ht="14.25" customHeight="1" x14ac:dyDescent="0.25">
      <c r="A897" s="9">
        <v>44889</v>
      </c>
      <c r="B897" s="4" t="s">
        <v>14</v>
      </c>
      <c r="C897" s="4" t="s">
        <v>17</v>
      </c>
      <c r="D897" s="3" t="s">
        <v>812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6">
        <f>16+24</f>
        <v>40</v>
      </c>
      <c r="O897" s="4" t="s">
        <v>20</v>
      </c>
    </row>
    <row r="898" spans="1:15" ht="14.25" customHeight="1" x14ac:dyDescent="0.25">
      <c r="A898" s="9">
        <v>44889</v>
      </c>
      <c r="B898" s="4" t="s">
        <v>14</v>
      </c>
      <c r="C898" s="4" t="s">
        <v>17</v>
      </c>
      <c r="D898" s="3" t="s">
        <v>813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6">
        <v>14</v>
      </c>
      <c r="O898" s="4" t="s">
        <v>20</v>
      </c>
    </row>
    <row r="899" spans="1:15" ht="14.25" customHeight="1" x14ac:dyDescent="0.25">
      <c r="A899" s="9">
        <v>44889</v>
      </c>
      <c r="B899" s="4" t="s">
        <v>14</v>
      </c>
      <c r="C899" s="4" t="s">
        <v>17</v>
      </c>
      <c r="D899" s="3" t="s">
        <v>814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6">
        <v>14</v>
      </c>
      <c r="O899" s="4" t="s">
        <v>20</v>
      </c>
    </row>
    <row r="900" spans="1:15" ht="14.25" customHeight="1" x14ac:dyDescent="0.25">
      <c r="A900" s="9">
        <v>44889</v>
      </c>
      <c r="B900" s="4" t="s">
        <v>14</v>
      </c>
      <c r="C900" s="4" t="s">
        <v>17</v>
      </c>
      <c r="D900" s="3" t="s">
        <v>815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6">
        <v>14</v>
      </c>
      <c r="O900" s="4" t="s">
        <v>20</v>
      </c>
    </row>
    <row r="901" spans="1:15" ht="14.25" customHeight="1" x14ac:dyDescent="0.25">
      <c r="A901" s="9">
        <v>44889</v>
      </c>
      <c r="B901" s="4" t="s">
        <v>14</v>
      </c>
      <c r="C901" s="4" t="s">
        <v>17</v>
      </c>
      <c r="D901" s="3" t="s">
        <v>816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6">
        <v>14</v>
      </c>
      <c r="O901" s="4" t="s">
        <v>20</v>
      </c>
    </row>
    <row r="902" spans="1:15" ht="14.25" customHeight="1" x14ac:dyDescent="0.25">
      <c r="A902" s="9">
        <v>44889</v>
      </c>
      <c r="B902" s="4" t="s">
        <v>14</v>
      </c>
      <c r="C902" s="4" t="s">
        <v>17</v>
      </c>
      <c r="D902" s="3" t="s">
        <v>817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6">
        <v>24</v>
      </c>
      <c r="O902" s="4" t="s">
        <v>21</v>
      </c>
    </row>
    <row r="903" spans="1:15" ht="14.25" customHeight="1" x14ac:dyDescent="0.25">
      <c r="A903" s="9">
        <v>44889</v>
      </c>
      <c r="B903" s="4" t="s">
        <v>14</v>
      </c>
      <c r="C903" s="4" t="s">
        <v>17</v>
      </c>
      <c r="D903" s="3" t="s">
        <v>818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6">
        <f>14+27</f>
        <v>41</v>
      </c>
      <c r="O903" s="4" t="s">
        <v>21</v>
      </c>
    </row>
    <row r="904" spans="1:15" ht="14.25" customHeight="1" x14ac:dyDescent="0.25">
      <c r="A904" s="9">
        <v>44889</v>
      </c>
      <c r="B904" s="4" t="s">
        <v>14</v>
      </c>
      <c r="C904" s="4" t="s">
        <v>17</v>
      </c>
      <c r="D904" s="3" t="s">
        <v>819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6">
        <v>14</v>
      </c>
      <c r="O904" s="4" t="s">
        <v>21</v>
      </c>
    </row>
    <row r="905" spans="1:15" ht="14.25" customHeight="1" x14ac:dyDescent="0.25">
      <c r="A905" s="9">
        <v>44889</v>
      </c>
      <c r="B905" s="4" t="s">
        <v>14</v>
      </c>
      <c r="C905" s="4" t="s">
        <v>17</v>
      </c>
      <c r="D905" s="3" t="s">
        <v>820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6">
        <f>27+2+7</f>
        <v>36</v>
      </c>
      <c r="O905" s="4" t="s">
        <v>21</v>
      </c>
    </row>
    <row r="906" spans="1:15" ht="14.25" customHeight="1" x14ac:dyDescent="0.25">
      <c r="A906" s="9">
        <v>44889</v>
      </c>
      <c r="B906" s="4" t="s">
        <v>14</v>
      </c>
      <c r="C906" s="4" t="s">
        <v>17</v>
      </c>
      <c r="D906" s="3" t="s">
        <v>821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6">
        <v>9</v>
      </c>
      <c r="O906" s="4" t="s">
        <v>21</v>
      </c>
    </row>
    <row r="907" spans="1:15" ht="14.25" customHeight="1" x14ac:dyDescent="0.25">
      <c r="A907" s="9">
        <v>44889</v>
      </c>
      <c r="B907" s="4" t="s">
        <v>14</v>
      </c>
      <c r="C907" s="4" t="s">
        <v>17</v>
      </c>
      <c r="D907" s="3" t="s">
        <v>822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6">
        <f>27+7+2</f>
        <v>36</v>
      </c>
      <c r="O907" s="4" t="s">
        <v>21</v>
      </c>
    </row>
    <row r="908" spans="1:15" ht="14.25" customHeight="1" x14ac:dyDescent="0.25">
      <c r="A908" s="9">
        <v>44889</v>
      </c>
      <c r="B908" s="4" t="s">
        <v>14</v>
      </c>
      <c r="C908" s="4" t="s">
        <v>17</v>
      </c>
      <c r="D908" s="3" t="s">
        <v>823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6">
        <v>14</v>
      </c>
      <c r="O908" s="4" t="s">
        <v>21</v>
      </c>
    </row>
    <row r="909" spans="1:15" ht="14.25" customHeight="1" x14ac:dyDescent="0.25">
      <c r="A909" s="9">
        <v>44889</v>
      </c>
      <c r="B909" s="4" t="s">
        <v>14</v>
      </c>
      <c r="C909" s="4" t="s">
        <v>17</v>
      </c>
      <c r="D909" s="3" t="s">
        <v>824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6">
        <v>14</v>
      </c>
      <c r="O909" s="4" t="s">
        <v>21</v>
      </c>
    </row>
    <row r="910" spans="1:15" ht="14.25" customHeight="1" x14ac:dyDescent="0.25">
      <c r="A910" s="9">
        <v>44889</v>
      </c>
      <c r="B910" s="4" t="s">
        <v>14</v>
      </c>
      <c r="C910" s="4" t="s">
        <v>17</v>
      </c>
      <c r="D910" s="3" t="s">
        <v>825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6">
        <v>14</v>
      </c>
      <c r="O910" s="4" t="s">
        <v>21</v>
      </c>
    </row>
    <row r="911" spans="1:15" ht="14.25" customHeight="1" x14ac:dyDescent="0.25">
      <c r="A911" s="9">
        <v>44889</v>
      </c>
      <c r="B911" s="4" t="s">
        <v>14</v>
      </c>
      <c r="C911" s="4" t="s">
        <v>17</v>
      </c>
      <c r="D911" s="3" t="s">
        <v>826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6">
        <v>14</v>
      </c>
      <c r="O911" s="4" t="s">
        <v>21</v>
      </c>
    </row>
    <row r="912" spans="1:15" ht="14.25" customHeight="1" x14ac:dyDescent="0.25">
      <c r="A912" s="9">
        <v>44889</v>
      </c>
      <c r="B912" s="4" t="s">
        <v>14</v>
      </c>
      <c r="C912" s="4" t="s">
        <v>17</v>
      </c>
      <c r="D912" s="3" t="s">
        <v>827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6">
        <v>14</v>
      </c>
      <c r="O912" s="4" t="s">
        <v>21</v>
      </c>
    </row>
    <row r="913" spans="1:15" ht="14.25" customHeight="1" x14ac:dyDescent="0.25">
      <c r="A913" s="9">
        <v>44889</v>
      </c>
      <c r="B913" s="4" t="s">
        <v>14</v>
      </c>
      <c r="C913" s="4" t="s">
        <v>17</v>
      </c>
      <c r="D913" s="3" t="s">
        <v>828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6">
        <f>12+22</f>
        <v>34</v>
      </c>
      <c r="O913" s="4" t="s">
        <v>21</v>
      </c>
    </row>
    <row r="914" spans="1:15" ht="14.25" customHeight="1" x14ac:dyDescent="0.25">
      <c r="A914" s="9">
        <v>44889</v>
      </c>
      <c r="B914" s="4" t="s">
        <v>14</v>
      </c>
      <c r="C914" s="4" t="s">
        <v>17</v>
      </c>
      <c r="D914" s="3" t="s">
        <v>829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6">
        <v>14</v>
      </c>
      <c r="O914" s="4" t="s">
        <v>21</v>
      </c>
    </row>
    <row r="915" spans="1:15" ht="14.25" customHeight="1" x14ac:dyDescent="0.25">
      <c r="A915" s="9">
        <v>44889</v>
      </c>
      <c r="B915" s="4" t="s">
        <v>14</v>
      </c>
      <c r="C915" s="4" t="s">
        <v>17</v>
      </c>
      <c r="D915" s="3" t="s">
        <v>830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6">
        <v>14</v>
      </c>
      <c r="O915" s="4" t="s">
        <v>21</v>
      </c>
    </row>
    <row r="916" spans="1:15" ht="14.25" customHeight="1" x14ac:dyDescent="0.25">
      <c r="A916" s="9">
        <v>44889</v>
      </c>
      <c r="B916" s="4" t="s">
        <v>14</v>
      </c>
      <c r="C916" s="4" t="s">
        <v>17</v>
      </c>
      <c r="D916" s="3" t="s">
        <v>831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6">
        <v>14</v>
      </c>
      <c r="O916" s="4" t="s">
        <v>21</v>
      </c>
    </row>
    <row r="917" spans="1:15" ht="14.25" customHeight="1" x14ac:dyDescent="0.25">
      <c r="A917" s="9">
        <v>44889</v>
      </c>
      <c r="B917" s="4" t="s">
        <v>14</v>
      </c>
      <c r="C917" s="4" t="s">
        <v>17</v>
      </c>
      <c r="D917" s="3" t="s">
        <v>832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6">
        <v>14</v>
      </c>
      <c r="O917" s="4" t="s">
        <v>21</v>
      </c>
    </row>
    <row r="918" spans="1:15" ht="14.25" customHeight="1" x14ac:dyDescent="0.25">
      <c r="A918" s="9">
        <v>44889</v>
      </c>
      <c r="B918" s="4" t="s">
        <v>14</v>
      </c>
      <c r="C918" s="4" t="s">
        <v>17</v>
      </c>
      <c r="D918" s="3" t="s">
        <v>833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6">
        <v>14</v>
      </c>
      <c r="O918" s="4" t="s">
        <v>21</v>
      </c>
    </row>
    <row r="919" spans="1:15" ht="14.25" customHeight="1" x14ac:dyDescent="0.25">
      <c r="A919" s="9">
        <v>44889</v>
      </c>
      <c r="B919" s="4" t="s">
        <v>14</v>
      </c>
      <c r="C919" s="4" t="s">
        <v>17</v>
      </c>
      <c r="D919" s="3" t="s">
        <v>834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6">
        <v>14</v>
      </c>
      <c r="O919" s="4" t="s">
        <v>21</v>
      </c>
    </row>
    <row r="920" spans="1:15" ht="14.25" customHeight="1" x14ac:dyDescent="0.25">
      <c r="A920" s="9">
        <v>44889</v>
      </c>
      <c r="B920" s="4" t="s">
        <v>14</v>
      </c>
      <c r="C920" s="4" t="s">
        <v>17</v>
      </c>
      <c r="D920" s="3" t="s">
        <v>835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6">
        <v>14</v>
      </c>
      <c r="O920" s="4" t="s">
        <v>21</v>
      </c>
    </row>
    <row r="921" spans="1:15" ht="14.25" customHeight="1" x14ac:dyDescent="0.25">
      <c r="A921" s="9">
        <v>44889</v>
      </c>
      <c r="B921" s="4" t="s">
        <v>14</v>
      </c>
      <c r="C921" s="4" t="s">
        <v>17</v>
      </c>
      <c r="D921" s="3" t="s">
        <v>836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6">
        <v>14</v>
      </c>
      <c r="O921" s="4" t="s">
        <v>19</v>
      </c>
    </row>
    <row r="922" spans="1:15" ht="14.25" customHeight="1" x14ac:dyDescent="0.25">
      <c r="A922" s="9">
        <v>44889</v>
      </c>
      <c r="B922" s="4" t="s">
        <v>14</v>
      </c>
      <c r="C922" s="4" t="s">
        <v>17</v>
      </c>
      <c r="D922" s="3" t="s">
        <v>837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6">
        <v>14</v>
      </c>
      <c r="O922" s="4" t="s">
        <v>19</v>
      </c>
    </row>
    <row r="923" spans="1:15" ht="14.25" customHeight="1" x14ac:dyDescent="0.25">
      <c r="A923" s="9">
        <v>44889</v>
      </c>
      <c r="B923" s="4" t="s">
        <v>14</v>
      </c>
      <c r="C923" s="4" t="s">
        <v>17</v>
      </c>
      <c r="D923" s="3" t="s">
        <v>838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6">
        <v>14</v>
      </c>
      <c r="O923" s="4" t="s">
        <v>19</v>
      </c>
    </row>
    <row r="924" spans="1:15" ht="14.25" customHeight="1" x14ac:dyDescent="0.25">
      <c r="A924" s="9">
        <v>44889</v>
      </c>
      <c r="B924" s="4" t="s">
        <v>14</v>
      </c>
      <c r="C924" s="4" t="s">
        <v>17</v>
      </c>
      <c r="D924" s="3" t="s">
        <v>708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6">
        <v>9.5</v>
      </c>
      <c r="O924" s="4" t="s">
        <v>19</v>
      </c>
    </row>
    <row r="925" spans="1:15" ht="14.25" customHeight="1" x14ac:dyDescent="0.25">
      <c r="A925" s="9">
        <v>44889</v>
      </c>
      <c r="B925" s="4" t="s">
        <v>14</v>
      </c>
      <c r="C925" s="4" t="s">
        <v>17</v>
      </c>
      <c r="D925" s="3" t="s">
        <v>839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6">
        <v>14</v>
      </c>
      <c r="O925" s="4" t="s">
        <v>19</v>
      </c>
    </row>
    <row r="926" spans="1:15" ht="14.25" customHeight="1" x14ac:dyDescent="0.25">
      <c r="A926" s="9">
        <v>44889</v>
      </c>
      <c r="B926" s="4" t="s">
        <v>14</v>
      </c>
      <c r="C926" s="4" t="s">
        <v>17</v>
      </c>
      <c r="D926" s="3" t="s">
        <v>840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6">
        <v>14</v>
      </c>
      <c r="O926" s="4" t="s">
        <v>19</v>
      </c>
    </row>
    <row r="927" spans="1:15" ht="14.25" customHeight="1" x14ac:dyDescent="0.25">
      <c r="A927" s="9">
        <v>44889</v>
      </c>
      <c r="B927" s="4" t="s">
        <v>14</v>
      </c>
      <c r="C927" s="4" t="s">
        <v>17</v>
      </c>
      <c r="D927" s="3" t="s">
        <v>841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6">
        <v>14</v>
      </c>
      <c r="O927" s="4" t="s">
        <v>19</v>
      </c>
    </row>
    <row r="928" spans="1:15" ht="14.25" customHeight="1" x14ac:dyDescent="0.25">
      <c r="A928" s="9">
        <v>44889</v>
      </c>
      <c r="B928" s="4" t="s">
        <v>14</v>
      </c>
      <c r="C928" s="4" t="s">
        <v>17</v>
      </c>
      <c r="D928" s="3" t="s">
        <v>842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6">
        <v>14</v>
      </c>
      <c r="O928" s="4" t="s">
        <v>19</v>
      </c>
    </row>
    <row r="929" spans="1:15" ht="14.25" customHeight="1" x14ac:dyDescent="0.25">
      <c r="A929" s="9">
        <v>44889</v>
      </c>
      <c r="B929" s="4" t="s">
        <v>14</v>
      </c>
      <c r="C929" s="4" t="s">
        <v>17</v>
      </c>
      <c r="D929" s="3" t="s">
        <v>843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6">
        <v>14</v>
      </c>
      <c r="O929" s="4" t="s">
        <v>19</v>
      </c>
    </row>
    <row r="930" spans="1:15" ht="14.25" customHeight="1" x14ac:dyDescent="0.25">
      <c r="A930" s="9">
        <v>44889</v>
      </c>
      <c r="B930" s="4" t="s">
        <v>14</v>
      </c>
      <c r="C930" s="4" t="s">
        <v>17</v>
      </c>
      <c r="D930" s="3" t="s">
        <v>844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6">
        <v>19</v>
      </c>
      <c r="O930" s="4" t="s">
        <v>19</v>
      </c>
    </row>
    <row r="931" spans="1:15" ht="14.25" customHeight="1" x14ac:dyDescent="0.25">
      <c r="A931" s="9">
        <v>44889</v>
      </c>
      <c r="B931" s="4" t="s">
        <v>14</v>
      </c>
      <c r="C931" s="4" t="s">
        <v>17</v>
      </c>
      <c r="D931" s="3" t="s">
        <v>845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6">
        <v>14</v>
      </c>
      <c r="O931" s="4" t="s">
        <v>19</v>
      </c>
    </row>
    <row r="932" spans="1:15" ht="14.25" customHeight="1" x14ac:dyDescent="0.25">
      <c r="A932" s="9">
        <v>44889</v>
      </c>
      <c r="B932" s="4" t="s">
        <v>14</v>
      </c>
      <c r="C932" s="4" t="s">
        <v>17</v>
      </c>
      <c r="D932" s="3" t="s">
        <v>846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6">
        <v>14</v>
      </c>
      <c r="O932" s="4" t="s">
        <v>19</v>
      </c>
    </row>
    <row r="933" spans="1:15" ht="14.25" customHeight="1" x14ac:dyDescent="0.25">
      <c r="A933" s="9">
        <v>44889</v>
      </c>
      <c r="B933" s="4" t="s">
        <v>14</v>
      </c>
      <c r="C933" s="4" t="s">
        <v>17</v>
      </c>
      <c r="D933" s="3" t="s">
        <v>847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6">
        <v>14</v>
      </c>
      <c r="O933" s="4" t="s">
        <v>19</v>
      </c>
    </row>
    <row r="934" spans="1:15" ht="14.25" customHeight="1" x14ac:dyDescent="0.25">
      <c r="A934" s="9">
        <v>44889</v>
      </c>
      <c r="B934" s="4" t="s">
        <v>14</v>
      </c>
      <c r="C934" s="4" t="s">
        <v>17</v>
      </c>
      <c r="D934" s="3" t="s">
        <v>848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6">
        <v>14</v>
      </c>
      <c r="O934" s="4" t="s">
        <v>19</v>
      </c>
    </row>
    <row r="935" spans="1:15" ht="14.25" customHeight="1" x14ac:dyDescent="0.25">
      <c r="A935" s="9">
        <v>44889</v>
      </c>
      <c r="B935" s="4" t="s">
        <v>14</v>
      </c>
      <c r="C935" s="4" t="s">
        <v>17</v>
      </c>
      <c r="D935" s="3" t="s">
        <v>849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6">
        <v>14</v>
      </c>
      <c r="O935" s="4" t="s">
        <v>19</v>
      </c>
    </row>
    <row r="936" spans="1:15" ht="14.25" customHeight="1" x14ac:dyDescent="0.25">
      <c r="A936" s="9">
        <v>44889</v>
      </c>
      <c r="B936" s="4" t="s">
        <v>14</v>
      </c>
      <c r="C936" s="4" t="s">
        <v>17</v>
      </c>
      <c r="D936" s="3" t="s">
        <v>850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6">
        <v>14</v>
      </c>
      <c r="O936" s="4" t="s">
        <v>19</v>
      </c>
    </row>
    <row r="937" spans="1:15" ht="14.25" customHeight="1" x14ac:dyDescent="0.25">
      <c r="A937" s="9">
        <v>44889</v>
      </c>
      <c r="B937" s="4" t="s">
        <v>14</v>
      </c>
      <c r="C937" s="4" t="s">
        <v>17</v>
      </c>
      <c r="D937" s="3" t="s">
        <v>851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6">
        <f>27+7+5</f>
        <v>39</v>
      </c>
      <c r="O937" s="4" t="s">
        <v>19</v>
      </c>
    </row>
    <row r="938" spans="1:15" ht="14.25" customHeight="1" x14ac:dyDescent="0.25">
      <c r="A938" s="9">
        <v>44889</v>
      </c>
      <c r="B938" s="4" t="s">
        <v>14</v>
      </c>
      <c r="C938" s="4" t="s">
        <v>17</v>
      </c>
      <c r="D938" s="3" t="s">
        <v>852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6">
        <v>26</v>
      </c>
      <c r="O938" s="4" t="s">
        <v>19</v>
      </c>
    </row>
    <row r="939" spans="1:15" ht="14.25" customHeight="1" x14ac:dyDescent="0.25">
      <c r="A939" s="9">
        <v>44889</v>
      </c>
      <c r="B939" s="4" t="s">
        <v>14</v>
      </c>
      <c r="C939" s="4" t="s">
        <v>17</v>
      </c>
      <c r="D939" s="3" t="s">
        <v>853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6">
        <v>24</v>
      </c>
      <c r="O939" s="4" t="s">
        <v>19</v>
      </c>
    </row>
    <row r="940" spans="1:15" ht="14.25" customHeight="1" x14ac:dyDescent="0.25">
      <c r="A940" s="9">
        <v>44890</v>
      </c>
      <c r="B940" s="4" t="s">
        <v>13</v>
      </c>
      <c r="C940" s="4" t="s">
        <v>17</v>
      </c>
      <c r="D940" s="3" t="s">
        <v>637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6">
        <v>14</v>
      </c>
      <c r="O940" s="4" t="s">
        <v>21</v>
      </c>
    </row>
    <row r="941" spans="1:15" ht="14.25" customHeight="1" x14ac:dyDescent="0.25">
      <c r="A941" s="9">
        <v>44890</v>
      </c>
      <c r="B941" s="4" t="s">
        <v>13</v>
      </c>
      <c r="C941" s="4" t="s">
        <v>17</v>
      </c>
      <c r="D941" s="3" t="s">
        <v>638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6">
        <v>9</v>
      </c>
      <c r="O941" s="4" t="s">
        <v>21</v>
      </c>
    </row>
    <row r="942" spans="1:15" ht="14.25" customHeight="1" x14ac:dyDescent="0.25">
      <c r="A942" s="9">
        <v>44890</v>
      </c>
      <c r="B942" s="4" t="s">
        <v>13</v>
      </c>
      <c r="C942" s="4" t="s">
        <v>17</v>
      </c>
      <c r="D942" s="3" t="s">
        <v>639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6">
        <v>9</v>
      </c>
      <c r="O942" s="4" t="s">
        <v>20</v>
      </c>
    </row>
    <row r="943" spans="1:15" ht="14.25" customHeight="1" x14ac:dyDescent="0.25">
      <c r="A943" s="9">
        <v>44890</v>
      </c>
      <c r="B943" s="4" t="s">
        <v>13</v>
      </c>
      <c r="C943" s="4" t="s">
        <v>17</v>
      </c>
      <c r="D943" s="3" t="s">
        <v>640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6">
        <v>9</v>
      </c>
      <c r="O943" s="4" t="s">
        <v>20</v>
      </c>
    </row>
    <row r="944" spans="1:15" ht="14.25" customHeight="1" x14ac:dyDescent="0.25">
      <c r="A944" s="9">
        <v>44890</v>
      </c>
      <c r="B944" s="4" t="s">
        <v>13</v>
      </c>
      <c r="C944" s="4" t="s">
        <v>17</v>
      </c>
      <c r="D944" s="3" t="s">
        <v>641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6">
        <v>9</v>
      </c>
      <c r="O944" s="4" t="s">
        <v>20</v>
      </c>
    </row>
    <row r="945" spans="1:15" ht="14.25" customHeight="1" x14ac:dyDescent="0.25">
      <c r="A945" s="9">
        <v>44890</v>
      </c>
      <c r="B945" s="4" t="s">
        <v>13</v>
      </c>
      <c r="C945" s="4" t="s">
        <v>17</v>
      </c>
      <c r="D945" s="3" t="s">
        <v>642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6">
        <v>9.5</v>
      </c>
      <c r="O945" s="4" t="s">
        <v>20</v>
      </c>
    </row>
    <row r="946" spans="1:15" ht="14.25" customHeight="1" x14ac:dyDescent="0.25">
      <c r="A946" s="9">
        <v>44890</v>
      </c>
      <c r="B946" s="4" t="s">
        <v>13</v>
      </c>
      <c r="C946" s="4" t="s">
        <v>17</v>
      </c>
      <c r="D946" s="3" t="s">
        <v>643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6">
        <f>9+24</f>
        <v>33</v>
      </c>
      <c r="O946" s="4" t="s">
        <v>20</v>
      </c>
    </row>
    <row r="947" spans="1:15" ht="14.25" customHeight="1" x14ac:dyDescent="0.25">
      <c r="A947" s="9">
        <v>44890</v>
      </c>
      <c r="B947" s="4" t="s">
        <v>13</v>
      </c>
      <c r="C947" s="4" t="s">
        <v>17</v>
      </c>
      <c r="D947" s="3" t="s">
        <v>644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6">
        <f>9+27</f>
        <v>36</v>
      </c>
      <c r="O947" s="4" t="s">
        <v>20</v>
      </c>
    </row>
    <row r="948" spans="1:15" ht="14.25" customHeight="1" x14ac:dyDescent="0.25">
      <c r="A948" s="9">
        <v>44890</v>
      </c>
      <c r="B948" s="4" t="s">
        <v>13</v>
      </c>
      <c r="C948" s="4" t="s">
        <v>17</v>
      </c>
      <c r="D948" s="3" t="s">
        <v>645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6">
        <v>14</v>
      </c>
      <c r="O948" s="4" t="s">
        <v>20</v>
      </c>
    </row>
    <row r="949" spans="1:15" ht="14.25" customHeight="1" x14ac:dyDescent="0.25">
      <c r="A949" s="9">
        <v>44890</v>
      </c>
      <c r="B949" s="4" t="s">
        <v>13</v>
      </c>
      <c r="C949" s="4" t="s">
        <v>17</v>
      </c>
      <c r="D949" s="3" t="s">
        <v>646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6">
        <v>9</v>
      </c>
      <c r="O949" s="4" t="s">
        <v>20</v>
      </c>
    </row>
    <row r="950" spans="1:15" ht="14.25" customHeight="1" x14ac:dyDescent="0.25">
      <c r="A950" s="9">
        <v>44890</v>
      </c>
      <c r="B950" s="4" t="s">
        <v>13</v>
      </c>
      <c r="C950" s="4" t="s">
        <v>17</v>
      </c>
      <c r="D950" s="3" t="s">
        <v>647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6">
        <v>9</v>
      </c>
      <c r="O950" s="4" t="s">
        <v>20</v>
      </c>
    </row>
    <row r="951" spans="1:15" ht="14.25" customHeight="1" x14ac:dyDescent="0.25">
      <c r="A951" s="9">
        <v>44890</v>
      </c>
      <c r="B951" s="4" t="s">
        <v>13</v>
      </c>
      <c r="C951" s="4" t="s">
        <v>17</v>
      </c>
      <c r="D951" s="3" t="s">
        <v>648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6">
        <v>9</v>
      </c>
      <c r="O951" s="4" t="s">
        <v>19</v>
      </c>
    </row>
    <row r="952" spans="1:15" ht="14.25" customHeight="1" x14ac:dyDescent="0.25">
      <c r="A952" s="9">
        <v>44890</v>
      </c>
      <c r="B952" s="4" t="s">
        <v>13</v>
      </c>
      <c r="C952" s="4" t="s">
        <v>17</v>
      </c>
      <c r="D952" s="3" t="s">
        <v>649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6">
        <v>9</v>
      </c>
      <c r="O952" s="4" t="s">
        <v>19</v>
      </c>
    </row>
    <row r="953" spans="1:15" ht="14.25" customHeight="1" x14ac:dyDescent="0.25">
      <c r="A953" s="9">
        <v>44890</v>
      </c>
      <c r="B953" s="4" t="s">
        <v>13</v>
      </c>
      <c r="C953" s="4" t="s">
        <v>17</v>
      </c>
      <c r="D953" s="3" t="s">
        <v>650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6">
        <v>9</v>
      </c>
      <c r="O953" s="4" t="s">
        <v>19</v>
      </c>
    </row>
    <row r="954" spans="1:15" ht="14.25" customHeight="1" x14ac:dyDescent="0.25">
      <c r="A954" s="9">
        <v>44890</v>
      </c>
      <c r="B954" s="4" t="s">
        <v>13</v>
      </c>
      <c r="C954" s="4" t="s">
        <v>17</v>
      </c>
      <c r="D954" s="3" t="s">
        <v>651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6">
        <v>9</v>
      </c>
      <c r="O954" s="4" t="s">
        <v>19</v>
      </c>
    </row>
    <row r="955" spans="1:15" ht="14.25" customHeight="1" x14ac:dyDescent="0.25">
      <c r="A955" s="9">
        <v>44890</v>
      </c>
      <c r="B955" s="4" t="s">
        <v>13</v>
      </c>
      <c r="C955" s="4" t="s">
        <v>17</v>
      </c>
      <c r="D955" s="3" t="s">
        <v>652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6">
        <v>9</v>
      </c>
      <c r="O955" s="4" t="s">
        <v>19</v>
      </c>
    </row>
    <row r="956" spans="1:15" ht="14.25" customHeight="1" x14ac:dyDescent="0.25">
      <c r="A956" s="9">
        <v>44890</v>
      </c>
      <c r="B956" s="4" t="s">
        <v>13</v>
      </c>
      <c r="C956" s="4" t="s">
        <v>17</v>
      </c>
      <c r="D956" s="3" t="s">
        <v>653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6">
        <v>14</v>
      </c>
      <c r="O956" s="4" t="s">
        <v>19</v>
      </c>
    </row>
    <row r="957" spans="1:15" ht="14.25" customHeight="1" x14ac:dyDescent="0.25">
      <c r="A957" s="9">
        <v>44890</v>
      </c>
      <c r="B957" s="4" t="s">
        <v>13</v>
      </c>
      <c r="C957" s="4" t="s">
        <v>17</v>
      </c>
      <c r="D957" s="3" t="s">
        <v>654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6">
        <v>9</v>
      </c>
      <c r="O957" s="4" t="s">
        <v>19</v>
      </c>
    </row>
    <row r="958" spans="1:15" ht="14.25" customHeight="1" x14ac:dyDescent="0.25">
      <c r="A958" s="9">
        <v>44890</v>
      </c>
      <c r="B958" s="4" t="s">
        <v>13</v>
      </c>
      <c r="C958" s="4" t="s">
        <v>17</v>
      </c>
      <c r="D958" s="3" t="s">
        <v>655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6">
        <v>9</v>
      </c>
      <c r="O958" s="4" t="s">
        <v>19</v>
      </c>
    </row>
    <row r="959" spans="1:15" ht="14.25" customHeight="1" x14ac:dyDescent="0.25">
      <c r="A959" s="9">
        <v>44890</v>
      </c>
      <c r="B959" s="4" t="s">
        <v>13</v>
      </c>
      <c r="C959" s="4" t="s">
        <v>17</v>
      </c>
      <c r="D959" s="3" t="s">
        <v>656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6">
        <v>9</v>
      </c>
      <c r="O959" s="4" t="s">
        <v>19</v>
      </c>
    </row>
    <row r="960" spans="1:15" ht="14.25" customHeight="1" x14ac:dyDescent="0.25">
      <c r="A960" s="9">
        <v>44890</v>
      </c>
      <c r="B960" s="4" t="s">
        <v>13</v>
      </c>
      <c r="C960" s="4" t="s">
        <v>17</v>
      </c>
      <c r="D960" s="3" t="s">
        <v>657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6">
        <v>14</v>
      </c>
      <c r="O960" s="4" t="s">
        <v>19</v>
      </c>
    </row>
    <row r="961" spans="1:15" ht="14.25" customHeight="1" x14ac:dyDescent="0.25">
      <c r="A961" s="9">
        <v>44890</v>
      </c>
      <c r="B961" s="4" t="s">
        <v>13</v>
      </c>
      <c r="C961" s="4" t="s">
        <v>17</v>
      </c>
      <c r="D961" s="3" t="s">
        <v>658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6">
        <f>11+24</f>
        <v>35</v>
      </c>
      <c r="O961" s="4" t="s">
        <v>19</v>
      </c>
    </row>
    <row r="962" spans="1:15" ht="14.25" customHeight="1" x14ac:dyDescent="0.25">
      <c r="A962" s="9">
        <v>44890</v>
      </c>
      <c r="B962" s="4" t="s">
        <v>13</v>
      </c>
      <c r="C962" s="4" t="s">
        <v>17</v>
      </c>
      <c r="D962" s="3" t="s">
        <v>659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6">
        <v>9</v>
      </c>
      <c r="O962" s="4" t="s">
        <v>19</v>
      </c>
    </row>
    <row r="963" spans="1:15" ht="14.25" customHeight="1" x14ac:dyDescent="0.25">
      <c r="A963" s="9">
        <v>44890</v>
      </c>
      <c r="B963" s="4" t="s">
        <v>13</v>
      </c>
      <c r="C963" s="4" t="s">
        <v>17</v>
      </c>
      <c r="D963" s="3" t="s">
        <v>660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6">
        <v>9</v>
      </c>
      <c r="O963" s="4" t="s">
        <v>19</v>
      </c>
    </row>
    <row r="964" spans="1:15" ht="14.25" customHeight="1" x14ac:dyDescent="0.25">
      <c r="A964" s="9">
        <v>44890</v>
      </c>
      <c r="B964" s="4" t="s">
        <v>13</v>
      </c>
      <c r="C964" s="4" t="s">
        <v>17</v>
      </c>
      <c r="D964" s="3" t="s">
        <v>661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6">
        <v>9</v>
      </c>
      <c r="O964" s="4" t="s">
        <v>19</v>
      </c>
    </row>
    <row r="965" spans="1:15" ht="14.25" customHeight="1" x14ac:dyDescent="0.25">
      <c r="A965" s="9">
        <v>44890</v>
      </c>
      <c r="B965" s="4" t="s">
        <v>13</v>
      </c>
      <c r="C965" s="4" t="s">
        <v>17</v>
      </c>
      <c r="D965" s="3" t="s">
        <v>662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6">
        <v>14</v>
      </c>
      <c r="O965" s="4" t="s">
        <v>19</v>
      </c>
    </row>
    <row r="966" spans="1:15" ht="14.25" customHeight="1" x14ac:dyDescent="0.25">
      <c r="A966" s="9">
        <v>44890</v>
      </c>
      <c r="B966" s="4" t="s">
        <v>15</v>
      </c>
      <c r="C966" s="4" t="s">
        <v>17</v>
      </c>
      <c r="D966" s="3" t="s">
        <v>663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6">
        <f>14+27</f>
        <v>41</v>
      </c>
      <c r="O966" s="4" t="s">
        <v>20</v>
      </c>
    </row>
    <row r="967" spans="1:15" ht="14.25" customHeight="1" x14ac:dyDescent="0.25">
      <c r="A967" s="9">
        <v>44890</v>
      </c>
      <c r="B967" s="4" t="s">
        <v>14</v>
      </c>
      <c r="C967" s="4" t="s">
        <v>17</v>
      </c>
      <c r="D967" s="3" t="s">
        <v>664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6">
        <v>14</v>
      </c>
      <c r="O967" s="4" t="s">
        <v>21</v>
      </c>
    </row>
    <row r="968" spans="1:15" ht="14.25" customHeight="1" x14ac:dyDescent="0.25">
      <c r="A968" s="9">
        <v>44890</v>
      </c>
      <c r="B968" s="4" t="s">
        <v>14</v>
      </c>
      <c r="C968" s="4" t="s">
        <v>17</v>
      </c>
      <c r="D968" s="3" t="s">
        <v>665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6">
        <v>16</v>
      </c>
      <c r="O968" s="4" t="s">
        <v>21</v>
      </c>
    </row>
    <row r="969" spans="1:15" ht="14.25" customHeight="1" x14ac:dyDescent="0.25">
      <c r="A969" s="9">
        <v>44890</v>
      </c>
      <c r="B969" s="4" t="s">
        <v>14</v>
      </c>
      <c r="C969" s="4" t="s">
        <v>17</v>
      </c>
      <c r="D969" s="3" t="s">
        <v>666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6">
        <v>14</v>
      </c>
      <c r="O969" s="4" t="s">
        <v>21</v>
      </c>
    </row>
    <row r="970" spans="1:15" ht="14.25" customHeight="1" x14ac:dyDescent="0.25">
      <c r="A970" s="9">
        <v>44890</v>
      </c>
      <c r="B970" s="4" t="s">
        <v>14</v>
      </c>
      <c r="C970" s="4" t="s">
        <v>17</v>
      </c>
      <c r="D970" s="3" t="s">
        <v>667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6">
        <v>14</v>
      </c>
      <c r="O970" s="4" t="s">
        <v>21</v>
      </c>
    </row>
    <row r="971" spans="1:15" ht="14.25" customHeight="1" x14ac:dyDescent="0.25">
      <c r="A971" s="9">
        <v>44890</v>
      </c>
      <c r="B971" s="4" t="s">
        <v>14</v>
      </c>
      <c r="C971" s="4" t="s">
        <v>17</v>
      </c>
      <c r="D971" s="3" t="s">
        <v>668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6">
        <v>14</v>
      </c>
      <c r="O971" s="4" t="s">
        <v>21</v>
      </c>
    </row>
    <row r="972" spans="1:15" ht="14.25" customHeight="1" x14ac:dyDescent="0.25">
      <c r="A972" s="9">
        <v>44890</v>
      </c>
      <c r="B972" s="4" t="s">
        <v>14</v>
      </c>
      <c r="C972" s="4" t="s">
        <v>17</v>
      </c>
      <c r="D972" s="3" t="s">
        <v>669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6">
        <v>19</v>
      </c>
      <c r="O972" s="4" t="s">
        <v>21</v>
      </c>
    </row>
    <row r="973" spans="1:15" ht="14.25" customHeight="1" x14ac:dyDescent="0.25">
      <c r="A973" s="9">
        <v>44890</v>
      </c>
      <c r="B973" s="4" t="s">
        <v>14</v>
      </c>
      <c r="C973" s="4" t="s">
        <v>17</v>
      </c>
      <c r="D973" s="3" t="s">
        <v>670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6">
        <v>19</v>
      </c>
      <c r="O973" s="4" t="s">
        <v>21</v>
      </c>
    </row>
    <row r="974" spans="1:15" ht="14.25" customHeight="1" x14ac:dyDescent="0.25">
      <c r="A974" s="9">
        <v>44890</v>
      </c>
      <c r="B974" s="4" t="s">
        <v>14</v>
      </c>
      <c r="C974" s="4" t="s">
        <v>17</v>
      </c>
      <c r="D974" s="3" t="s">
        <v>671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6">
        <v>14</v>
      </c>
      <c r="O974" s="4" t="s">
        <v>21</v>
      </c>
    </row>
    <row r="975" spans="1:15" ht="14.25" customHeight="1" x14ac:dyDescent="0.25">
      <c r="A975" s="9">
        <v>44890</v>
      </c>
      <c r="B975" s="4" t="s">
        <v>14</v>
      </c>
      <c r="C975" s="4" t="s">
        <v>17</v>
      </c>
      <c r="D975" s="3" t="s">
        <v>672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6">
        <v>59</v>
      </c>
      <c r="O975" s="4" t="s">
        <v>20</v>
      </c>
    </row>
    <row r="976" spans="1:15" ht="14.25" customHeight="1" x14ac:dyDescent="0.25">
      <c r="A976" s="9">
        <v>44890</v>
      </c>
      <c r="B976" s="4" t="s">
        <v>14</v>
      </c>
      <c r="C976" s="4" t="s">
        <v>17</v>
      </c>
      <c r="D976" s="3" t="s">
        <v>673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6">
        <v>14</v>
      </c>
      <c r="O976" s="4" t="s">
        <v>20</v>
      </c>
    </row>
    <row r="977" spans="1:15" ht="14.25" customHeight="1" x14ac:dyDescent="0.25">
      <c r="A977" s="9">
        <v>44890</v>
      </c>
      <c r="B977" s="4" t="s">
        <v>14</v>
      </c>
      <c r="C977" s="4" t="s">
        <v>17</v>
      </c>
      <c r="D977" s="3" t="s">
        <v>674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6">
        <f>27+14</f>
        <v>41</v>
      </c>
      <c r="O977" s="4" t="s">
        <v>20</v>
      </c>
    </row>
    <row r="978" spans="1:15" ht="14.25" customHeight="1" x14ac:dyDescent="0.25">
      <c r="A978" s="9">
        <v>44890</v>
      </c>
      <c r="B978" s="4" t="s">
        <v>14</v>
      </c>
      <c r="C978" s="4" t="s">
        <v>17</v>
      </c>
      <c r="D978" s="3" t="s">
        <v>675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6">
        <f>14+54</f>
        <v>68</v>
      </c>
      <c r="O978" s="4" t="s">
        <v>20</v>
      </c>
    </row>
    <row r="979" spans="1:15" ht="14.25" customHeight="1" x14ac:dyDescent="0.25">
      <c r="A979" s="9">
        <v>44890</v>
      </c>
      <c r="B979" s="4" t="s">
        <v>14</v>
      </c>
      <c r="C979" s="4" t="s">
        <v>17</v>
      </c>
      <c r="D979" s="3" t="s">
        <v>676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6">
        <v>14</v>
      </c>
      <c r="O979" s="4" t="s">
        <v>20</v>
      </c>
    </row>
    <row r="980" spans="1:15" ht="14.25" customHeight="1" x14ac:dyDescent="0.25">
      <c r="A980" s="9">
        <v>44890</v>
      </c>
      <c r="B980" s="4" t="s">
        <v>14</v>
      </c>
      <c r="C980" s="4" t="s">
        <v>17</v>
      </c>
      <c r="D980" s="3" t="s">
        <v>677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6">
        <f>9+27</f>
        <v>36</v>
      </c>
      <c r="O980" s="4" t="s">
        <v>20</v>
      </c>
    </row>
    <row r="981" spans="1:15" ht="14.25" customHeight="1" x14ac:dyDescent="0.25">
      <c r="A981" s="9">
        <v>44890</v>
      </c>
      <c r="B981" s="4" t="s">
        <v>14</v>
      </c>
      <c r="C981" s="4" t="s">
        <v>17</v>
      </c>
      <c r="D981" s="3" t="s">
        <v>678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6">
        <v>19</v>
      </c>
      <c r="O981" s="4" t="s">
        <v>20</v>
      </c>
    </row>
    <row r="982" spans="1:15" ht="14.25" customHeight="1" x14ac:dyDescent="0.25">
      <c r="A982" s="9">
        <v>44890</v>
      </c>
      <c r="B982" s="4" t="s">
        <v>14</v>
      </c>
      <c r="C982" s="4" t="s">
        <v>17</v>
      </c>
      <c r="D982" s="3" t="s">
        <v>679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6">
        <v>19</v>
      </c>
      <c r="O982" s="4" t="s">
        <v>20</v>
      </c>
    </row>
    <row r="983" spans="1:15" ht="14.25" customHeight="1" x14ac:dyDescent="0.25">
      <c r="A983" s="9">
        <v>44890</v>
      </c>
      <c r="B983" s="4" t="s">
        <v>14</v>
      </c>
      <c r="C983" s="4" t="s">
        <v>17</v>
      </c>
      <c r="D983" s="3" t="s">
        <v>680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6">
        <f>14+24</f>
        <v>38</v>
      </c>
      <c r="O983" s="4" t="s">
        <v>20</v>
      </c>
    </row>
    <row r="984" spans="1:15" ht="14.25" customHeight="1" x14ac:dyDescent="0.25">
      <c r="A984" s="9">
        <v>44890</v>
      </c>
      <c r="B984" s="4" t="s">
        <v>14</v>
      </c>
      <c r="C984" s="4" t="s">
        <v>17</v>
      </c>
      <c r="D984" s="3" t="s">
        <v>681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6">
        <v>14</v>
      </c>
      <c r="O984" s="4" t="s">
        <v>20</v>
      </c>
    </row>
    <row r="985" spans="1:15" ht="14.25" customHeight="1" x14ac:dyDescent="0.25">
      <c r="A985" s="9">
        <v>44890</v>
      </c>
      <c r="B985" s="4" t="s">
        <v>14</v>
      </c>
      <c r="C985" s="4" t="s">
        <v>17</v>
      </c>
      <c r="D985" s="3" t="s">
        <v>682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6">
        <v>24</v>
      </c>
      <c r="O985" s="4" t="s">
        <v>20</v>
      </c>
    </row>
    <row r="986" spans="1:15" ht="14.25" customHeight="1" x14ac:dyDescent="0.25">
      <c r="A986" s="9">
        <v>44890</v>
      </c>
      <c r="B986" s="4" t="s">
        <v>14</v>
      </c>
      <c r="C986" s="4" t="s">
        <v>17</v>
      </c>
      <c r="D986" s="3" t="s">
        <v>683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6">
        <v>39</v>
      </c>
      <c r="O986" s="4" t="s">
        <v>20</v>
      </c>
    </row>
    <row r="987" spans="1:15" ht="14.25" customHeight="1" x14ac:dyDescent="0.25">
      <c r="A987" s="9">
        <v>44890</v>
      </c>
      <c r="B987" s="4" t="s">
        <v>14</v>
      </c>
      <c r="C987" s="4" t="s">
        <v>17</v>
      </c>
      <c r="D987" s="3" t="s">
        <v>684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6">
        <v>14</v>
      </c>
      <c r="O987" s="4" t="s">
        <v>20</v>
      </c>
    </row>
    <row r="988" spans="1:15" ht="14.25" customHeight="1" x14ac:dyDescent="0.25">
      <c r="A988" s="9">
        <v>44890</v>
      </c>
      <c r="B988" s="4" t="s">
        <v>14</v>
      </c>
      <c r="C988" s="4" t="s">
        <v>17</v>
      </c>
      <c r="D988" s="3" t="s">
        <v>685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6">
        <f>14+9.5+24+9.5</f>
        <v>57</v>
      </c>
      <c r="O988" s="4" t="s">
        <v>20</v>
      </c>
    </row>
    <row r="989" spans="1:15" ht="14.25" customHeight="1" x14ac:dyDescent="0.25">
      <c r="A989" s="9">
        <v>44890</v>
      </c>
      <c r="B989" s="4" t="s">
        <v>14</v>
      </c>
      <c r="C989" s="4" t="s">
        <v>17</v>
      </c>
      <c r="D989" s="3" t="s">
        <v>686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6">
        <f>7+7+27+2+24</f>
        <v>67</v>
      </c>
      <c r="O989" s="4" t="s">
        <v>20</v>
      </c>
    </row>
    <row r="990" spans="1:15" ht="14.25" customHeight="1" x14ac:dyDescent="0.25">
      <c r="A990" s="9">
        <v>44890</v>
      </c>
      <c r="B990" s="4" t="s">
        <v>14</v>
      </c>
      <c r="C990" s="4" t="s">
        <v>17</v>
      </c>
      <c r="D990" s="3" t="s">
        <v>687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6">
        <f>27+7+7</f>
        <v>41</v>
      </c>
      <c r="O990" s="4" t="s">
        <v>20</v>
      </c>
    </row>
    <row r="991" spans="1:15" ht="14.25" customHeight="1" x14ac:dyDescent="0.25">
      <c r="A991" s="9">
        <v>44890</v>
      </c>
      <c r="B991" s="4" t="s">
        <v>14</v>
      </c>
      <c r="C991" s="4" t="s">
        <v>17</v>
      </c>
      <c r="D991" s="3" t="s">
        <v>688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6">
        <v>14</v>
      </c>
      <c r="O991" s="4" t="s">
        <v>19</v>
      </c>
    </row>
    <row r="992" spans="1:15" ht="14.25" customHeight="1" x14ac:dyDescent="0.25">
      <c r="A992" s="9">
        <v>44890</v>
      </c>
      <c r="B992" s="4" t="s">
        <v>14</v>
      </c>
      <c r="C992" s="4" t="s">
        <v>17</v>
      </c>
      <c r="D992" s="3" t="s">
        <v>689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6">
        <v>14</v>
      </c>
      <c r="O992" s="4" t="s">
        <v>19</v>
      </c>
    </row>
    <row r="993" spans="1:15" ht="14.25" customHeight="1" x14ac:dyDescent="0.25">
      <c r="A993" s="9">
        <v>44890</v>
      </c>
      <c r="B993" s="4" t="s">
        <v>14</v>
      </c>
      <c r="C993" s="4" t="s">
        <v>17</v>
      </c>
      <c r="D993" s="3" t="s">
        <v>690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6">
        <v>14</v>
      </c>
      <c r="O993" s="4" t="s">
        <v>19</v>
      </c>
    </row>
    <row r="994" spans="1:15" ht="14.25" customHeight="1" x14ac:dyDescent="0.25">
      <c r="A994" s="9">
        <v>44890</v>
      </c>
      <c r="B994" s="4" t="s">
        <v>14</v>
      </c>
      <c r="C994" s="4" t="s">
        <v>17</v>
      </c>
      <c r="D994" s="3" t="s">
        <v>691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6">
        <f>24+27+7+7+7</f>
        <v>72</v>
      </c>
      <c r="O994" s="4" t="s">
        <v>19</v>
      </c>
    </row>
    <row r="995" spans="1:15" ht="14.25" customHeight="1" x14ac:dyDescent="0.25">
      <c r="A995" s="9">
        <v>44890</v>
      </c>
      <c r="B995" s="4" t="s">
        <v>14</v>
      </c>
      <c r="C995" s="4" t="s">
        <v>17</v>
      </c>
      <c r="D995" s="3" t="s">
        <v>692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6">
        <v>14</v>
      </c>
      <c r="O995" s="4" t="s">
        <v>19</v>
      </c>
    </row>
    <row r="996" spans="1:15" ht="14.25" customHeight="1" x14ac:dyDescent="0.25">
      <c r="A996" s="9">
        <v>44890</v>
      </c>
      <c r="B996" s="4" t="s">
        <v>14</v>
      </c>
      <c r="C996" s="4" t="s">
        <v>17</v>
      </c>
      <c r="D996" s="3" t="s">
        <v>693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6">
        <v>14</v>
      </c>
      <c r="O996" s="4" t="s">
        <v>19</v>
      </c>
    </row>
    <row r="997" spans="1:15" ht="14.25" customHeight="1" x14ac:dyDescent="0.25">
      <c r="A997" s="9">
        <v>44890</v>
      </c>
      <c r="B997" s="4" t="s">
        <v>13</v>
      </c>
      <c r="C997" s="4" t="s">
        <v>17</v>
      </c>
      <c r="D997" s="3" t="s">
        <v>694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6">
        <v>9</v>
      </c>
      <c r="O997" s="4" t="s">
        <v>19</v>
      </c>
    </row>
    <row r="998" spans="1:15" ht="14.25" customHeight="1" x14ac:dyDescent="0.25">
      <c r="A998" s="9">
        <v>44890</v>
      </c>
      <c r="B998" s="4" t="s">
        <v>14</v>
      </c>
      <c r="C998" s="4" t="s">
        <v>17</v>
      </c>
      <c r="D998" s="3" t="s">
        <v>695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6">
        <f>24+7+7+2</f>
        <v>40</v>
      </c>
      <c r="O998" s="4" t="s">
        <v>19</v>
      </c>
    </row>
    <row r="999" spans="1:15" ht="14.25" customHeight="1" x14ac:dyDescent="0.25">
      <c r="A999" s="9">
        <v>44890</v>
      </c>
      <c r="B999" s="4" t="s">
        <v>14</v>
      </c>
      <c r="C999" s="4" t="s">
        <v>17</v>
      </c>
      <c r="D999" s="3" t="s">
        <v>696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6">
        <v>14</v>
      </c>
      <c r="O999" s="4" t="s">
        <v>19</v>
      </c>
    </row>
    <row r="1000" spans="1:15" ht="14.25" customHeight="1" x14ac:dyDescent="0.25">
      <c r="A1000" s="9">
        <v>44890</v>
      </c>
      <c r="B1000" s="4" t="s">
        <v>14</v>
      </c>
      <c r="C1000" s="4" t="s">
        <v>17</v>
      </c>
      <c r="D1000" s="3" t="s">
        <v>697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6">
        <v>9</v>
      </c>
      <c r="O1000" s="4" t="s">
        <v>19</v>
      </c>
    </row>
    <row r="1001" spans="1:15" ht="14.25" customHeight="1" x14ac:dyDescent="0.25">
      <c r="A1001" s="9">
        <v>44890</v>
      </c>
      <c r="B1001" s="4" t="s">
        <v>14</v>
      </c>
      <c r="C1001" s="4" t="s">
        <v>17</v>
      </c>
      <c r="D1001" s="3" t="s">
        <v>698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6">
        <v>14</v>
      </c>
      <c r="O1001" s="4" t="s">
        <v>19</v>
      </c>
    </row>
    <row r="1002" spans="1:15" ht="14.25" customHeight="1" x14ac:dyDescent="0.25">
      <c r="A1002" s="9">
        <v>44890</v>
      </c>
      <c r="B1002" s="4" t="s">
        <v>14</v>
      </c>
      <c r="C1002" s="4" t="s">
        <v>17</v>
      </c>
      <c r="D1002" s="3" t="s">
        <v>699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6">
        <v>14</v>
      </c>
      <c r="O1002" s="4" t="s">
        <v>19</v>
      </c>
    </row>
    <row r="1003" spans="1:15" ht="14.25" customHeight="1" x14ac:dyDescent="0.25">
      <c r="A1003" s="9">
        <v>44890</v>
      </c>
      <c r="B1003" s="4" t="s">
        <v>14</v>
      </c>
      <c r="C1003" s="4" t="s">
        <v>17</v>
      </c>
      <c r="D1003" s="3" t="s">
        <v>700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6">
        <v>14</v>
      </c>
      <c r="O1003" s="4" t="s">
        <v>19</v>
      </c>
    </row>
    <row r="1004" spans="1:15" ht="14.25" customHeight="1" x14ac:dyDescent="0.25">
      <c r="A1004" s="9">
        <v>44890</v>
      </c>
      <c r="B1004" s="4" t="s">
        <v>14</v>
      </c>
      <c r="C1004" s="4" t="s">
        <v>17</v>
      </c>
      <c r="D1004" s="3" t="s">
        <v>701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6">
        <v>14</v>
      </c>
      <c r="O1004" s="4" t="s">
        <v>19</v>
      </c>
    </row>
    <row r="1005" spans="1:15" ht="14.25" customHeight="1" x14ac:dyDescent="0.25">
      <c r="A1005" s="9">
        <v>44890</v>
      </c>
      <c r="B1005" s="4" t="s">
        <v>14</v>
      </c>
      <c r="C1005" s="4" t="s">
        <v>17</v>
      </c>
      <c r="D1005" s="3" t="s">
        <v>702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6">
        <f>14+24</f>
        <v>38</v>
      </c>
      <c r="O1005" s="4" t="s">
        <v>19</v>
      </c>
    </row>
    <row r="1006" spans="1:15" ht="14.25" customHeight="1" x14ac:dyDescent="0.25">
      <c r="A1006" s="9">
        <v>44890</v>
      </c>
      <c r="B1006" s="4" t="s">
        <v>14</v>
      </c>
      <c r="C1006" s="4" t="s">
        <v>17</v>
      </c>
      <c r="D1006" s="3" t="s">
        <v>703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6">
        <v>19</v>
      </c>
      <c r="O1006" s="4" t="s">
        <v>19</v>
      </c>
    </row>
    <row r="1007" spans="1:15" ht="14.25" customHeight="1" x14ac:dyDescent="0.25">
      <c r="A1007" s="9">
        <v>44890</v>
      </c>
      <c r="B1007" s="4" t="s">
        <v>14</v>
      </c>
      <c r="C1007" s="4" t="s">
        <v>17</v>
      </c>
      <c r="D1007" s="3" t="s">
        <v>704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6">
        <v>14</v>
      </c>
      <c r="O1007" s="4" t="s">
        <v>19</v>
      </c>
    </row>
    <row r="1008" spans="1:15" ht="14.25" customHeight="1" x14ac:dyDescent="0.25">
      <c r="A1008" s="9">
        <v>44890</v>
      </c>
      <c r="B1008" s="4" t="s">
        <v>14</v>
      </c>
      <c r="C1008" s="4" t="s">
        <v>17</v>
      </c>
      <c r="D1008" s="3" t="s">
        <v>705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6">
        <v>14</v>
      </c>
      <c r="O1008" s="4" t="s">
        <v>19</v>
      </c>
    </row>
    <row r="1009" spans="1:15" ht="14.25" customHeight="1" x14ac:dyDescent="0.25">
      <c r="A1009" s="9">
        <v>44890</v>
      </c>
      <c r="B1009" s="4" t="s">
        <v>14</v>
      </c>
      <c r="C1009" s="4" t="s">
        <v>17</v>
      </c>
      <c r="D1009" s="3" t="s">
        <v>706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6">
        <v>14</v>
      </c>
      <c r="O1009" s="4" t="s">
        <v>19</v>
      </c>
    </row>
    <row r="1010" spans="1:15" ht="14.25" customHeight="1" x14ac:dyDescent="0.25">
      <c r="A1010" s="9">
        <v>44890</v>
      </c>
      <c r="B1010" s="4" t="s">
        <v>14</v>
      </c>
      <c r="C1010" s="4" t="s">
        <v>17</v>
      </c>
      <c r="D1010" s="3" t="s">
        <v>707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6">
        <v>14</v>
      </c>
      <c r="O1010" s="4" t="s">
        <v>19</v>
      </c>
    </row>
    <row r="1011" spans="1:15" ht="14.25" customHeight="1" x14ac:dyDescent="0.25">
      <c r="A1011" s="9">
        <v>44890</v>
      </c>
      <c r="B1011" s="4" t="s">
        <v>14</v>
      </c>
      <c r="C1011" s="4" t="s">
        <v>17</v>
      </c>
      <c r="D1011" s="3" t="s">
        <v>708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6">
        <f>24+14</f>
        <v>38</v>
      </c>
      <c r="O1011" s="4" t="s">
        <v>19</v>
      </c>
    </row>
    <row r="1012" spans="1:15" ht="14.25" customHeight="1" x14ac:dyDescent="0.25">
      <c r="A1012" s="9">
        <v>44893</v>
      </c>
      <c r="B1012" s="4" t="s">
        <v>15</v>
      </c>
      <c r="C1012" s="4" t="s">
        <v>17</v>
      </c>
      <c r="D1012" s="3" t="s">
        <v>1197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6">
        <v>19</v>
      </c>
      <c r="O1012" s="4" t="s">
        <v>20</v>
      </c>
    </row>
    <row r="1013" spans="1:15" ht="14.25" customHeight="1" x14ac:dyDescent="0.25">
      <c r="A1013" s="9">
        <v>44893</v>
      </c>
      <c r="B1013" s="4" t="s">
        <v>15</v>
      </c>
      <c r="C1013" s="4" t="s">
        <v>17</v>
      </c>
      <c r="D1013" s="3" t="s">
        <v>1198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6">
        <f>10+7+7</f>
        <v>24</v>
      </c>
      <c r="O1013" s="4" t="s">
        <v>20</v>
      </c>
    </row>
    <row r="1014" spans="1:15" ht="14.25" customHeight="1" x14ac:dyDescent="0.25">
      <c r="A1014" s="9">
        <v>44893</v>
      </c>
      <c r="B1014" s="4" t="s">
        <v>15</v>
      </c>
      <c r="C1014" s="4" t="s">
        <v>17</v>
      </c>
      <c r="D1014" s="3" t="s">
        <v>1199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6">
        <f>24+24</f>
        <v>48</v>
      </c>
      <c r="O1014" s="4" t="s">
        <v>20</v>
      </c>
    </row>
    <row r="1015" spans="1:15" ht="14.25" customHeight="1" x14ac:dyDescent="0.25">
      <c r="A1015" s="9">
        <v>44893</v>
      </c>
      <c r="B1015" s="4" t="s">
        <v>15</v>
      </c>
      <c r="C1015" s="4" t="s">
        <v>17</v>
      </c>
      <c r="D1015" s="3" t="s">
        <v>1200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6">
        <f>27+7+7</f>
        <v>41</v>
      </c>
      <c r="O1015" s="4" t="s">
        <v>20</v>
      </c>
    </row>
    <row r="1016" spans="1:15" ht="14.25" customHeight="1" x14ac:dyDescent="0.25">
      <c r="A1016" s="9">
        <v>44893</v>
      </c>
      <c r="B1016" s="4" t="s">
        <v>15</v>
      </c>
      <c r="C1016" s="4" t="s">
        <v>17</v>
      </c>
      <c r="D1016" s="3" t="s">
        <v>1201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6">
        <f>27+7+7</f>
        <v>41</v>
      </c>
      <c r="O1016" s="4" t="s">
        <v>20</v>
      </c>
    </row>
    <row r="1017" spans="1:15" ht="14.25" customHeight="1" x14ac:dyDescent="0.25">
      <c r="A1017" s="9">
        <v>44893</v>
      </c>
      <c r="B1017" s="4" t="s">
        <v>15</v>
      </c>
      <c r="C1017" s="4" t="s">
        <v>17</v>
      </c>
      <c r="D1017" s="3" t="s">
        <v>1202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6">
        <f>15+7+24+9.5+27+27+27</f>
        <v>136.5</v>
      </c>
      <c r="O1017" s="4" t="s">
        <v>19</v>
      </c>
    </row>
    <row r="1018" spans="1:15" ht="14.25" customHeight="1" x14ac:dyDescent="0.25">
      <c r="A1018" s="9">
        <v>44893</v>
      </c>
      <c r="B1018" s="4" t="s">
        <v>15</v>
      </c>
      <c r="C1018" s="4" t="s">
        <v>17</v>
      </c>
      <c r="D1018" s="3" t="s">
        <v>1203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6">
        <v>12</v>
      </c>
      <c r="O1018" s="4" t="s">
        <v>19</v>
      </c>
    </row>
    <row r="1019" spans="1:15" ht="14.25" customHeight="1" x14ac:dyDescent="0.25">
      <c r="A1019" s="9">
        <v>44893</v>
      </c>
      <c r="B1019" s="4" t="s">
        <v>15</v>
      </c>
      <c r="C1019" s="4" t="s">
        <v>17</v>
      </c>
      <c r="D1019" s="3" t="s">
        <v>1204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6">
        <v>14</v>
      </c>
      <c r="O1019" s="4" t="s">
        <v>19</v>
      </c>
    </row>
    <row r="1020" spans="1:15" ht="14.25" customHeight="1" x14ac:dyDescent="0.25">
      <c r="A1020" s="9">
        <v>44893</v>
      </c>
      <c r="B1020" s="4" t="s">
        <v>13</v>
      </c>
      <c r="C1020" s="4" t="s">
        <v>17</v>
      </c>
      <c r="D1020" s="3" t="s">
        <v>1205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6">
        <v>9</v>
      </c>
      <c r="O1020" s="4" t="s">
        <v>20</v>
      </c>
    </row>
    <row r="1021" spans="1:15" ht="14.25" customHeight="1" x14ac:dyDescent="0.25">
      <c r="A1021" s="9">
        <v>44893</v>
      </c>
      <c r="B1021" s="4" t="s">
        <v>13</v>
      </c>
      <c r="C1021" s="4" t="s">
        <v>17</v>
      </c>
      <c r="D1021" s="3" t="s">
        <v>1206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6">
        <v>9</v>
      </c>
      <c r="O1021" s="4" t="s">
        <v>20</v>
      </c>
    </row>
    <row r="1022" spans="1:15" ht="14.25" customHeight="1" x14ac:dyDescent="0.25">
      <c r="A1022" s="9">
        <v>44893</v>
      </c>
      <c r="B1022" s="4" t="s">
        <v>13</v>
      </c>
      <c r="C1022" s="4" t="s">
        <v>17</v>
      </c>
      <c r="D1022" s="3" t="s">
        <v>1207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6">
        <v>9</v>
      </c>
      <c r="O1022" s="4" t="s">
        <v>20</v>
      </c>
    </row>
    <row r="1023" spans="1:15" ht="14.25" customHeight="1" x14ac:dyDescent="0.25">
      <c r="A1023" s="9">
        <v>44893</v>
      </c>
      <c r="B1023" s="4" t="s">
        <v>13</v>
      </c>
      <c r="C1023" s="4" t="s">
        <v>17</v>
      </c>
      <c r="D1023" s="3" t="s">
        <v>1208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6">
        <v>9</v>
      </c>
      <c r="O1023" s="4" t="s">
        <v>20</v>
      </c>
    </row>
    <row r="1024" spans="1:15" ht="14.25" customHeight="1" x14ac:dyDescent="0.25">
      <c r="A1024" s="9">
        <v>44893</v>
      </c>
      <c r="B1024" s="4" t="s">
        <v>13</v>
      </c>
      <c r="C1024" s="4" t="s">
        <v>17</v>
      </c>
      <c r="D1024" s="3" t="s">
        <v>1209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6">
        <f>27+9.5+9.5</f>
        <v>46</v>
      </c>
      <c r="O1024" s="4" t="s">
        <v>20</v>
      </c>
    </row>
    <row r="1025" spans="1:15" ht="14.25" customHeight="1" x14ac:dyDescent="0.25">
      <c r="A1025" s="9">
        <v>44893</v>
      </c>
      <c r="B1025" s="4" t="s">
        <v>13</v>
      </c>
      <c r="C1025" s="4" t="s">
        <v>17</v>
      </c>
      <c r="D1025" s="3" t="s">
        <v>1210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6">
        <v>9</v>
      </c>
      <c r="O1025" s="4" t="s">
        <v>20</v>
      </c>
    </row>
    <row r="1026" spans="1:15" ht="14.25" customHeight="1" x14ac:dyDescent="0.25">
      <c r="A1026" s="9">
        <v>44893</v>
      </c>
      <c r="B1026" s="4" t="s">
        <v>13</v>
      </c>
      <c r="C1026" s="4" t="s">
        <v>17</v>
      </c>
      <c r="D1026" s="3" t="s">
        <v>1211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6">
        <v>14</v>
      </c>
      <c r="O1026" s="4" t="s">
        <v>20</v>
      </c>
    </row>
    <row r="1027" spans="1:15" ht="14.25" customHeight="1" x14ac:dyDescent="0.25">
      <c r="A1027" s="9">
        <v>44893</v>
      </c>
      <c r="B1027" s="4" t="s">
        <v>13</v>
      </c>
      <c r="C1027" s="4" t="s">
        <v>17</v>
      </c>
      <c r="D1027" s="3" t="s">
        <v>1212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6">
        <f>9.5+24+7+2</f>
        <v>42.5</v>
      </c>
      <c r="O1027" s="4" t="s">
        <v>20</v>
      </c>
    </row>
    <row r="1028" spans="1:15" ht="14.25" customHeight="1" x14ac:dyDescent="0.25">
      <c r="A1028" s="9">
        <v>44893</v>
      </c>
      <c r="B1028" s="4" t="s">
        <v>13</v>
      </c>
      <c r="C1028" s="4" t="s">
        <v>17</v>
      </c>
      <c r="D1028" s="3" t="s">
        <v>1213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6">
        <v>9</v>
      </c>
      <c r="O1028" s="4" t="s">
        <v>20</v>
      </c>
    </row>
    <row r="1029" spans="1:15" ht="14.25" customHeight="1" x14ac:dyDescent="0.25">
      <c r="A1029" s="9">
        <v>44893</v>
      </c>
      <c r="B1029" s="4" t="s">
        <v>13</v>
      </c>
      <c r="C1029" s="4" t="s">
        <v>17</v>
      </c>
      <c r="D1029" s="3" t="s">
        <v>1214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6">
        <v>14</v>
      </c>
      <c r="O1029" s="4" t="s">
        <v>20</v>
      </c>
    </row>
    <row r="1030" spans="1:15" ht="14.25" customHeight="1" x14ac:dyDescent="0.25">
      <c r="A1030" s="9">
        <v>44893</v>
      </c>
      <c r="B1030" s="4" t="s">
        <v>13</v>
      </c>
      <c r="C1030" s="4" t="s">
        <v>17</v>
      </c>
      <c r="D1030" s="3" t="s">
        <v>1215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6">
        <v>9</v>
      </c>
      <c r="O1030" s="4" t="s">
        <v>20</v>
      </c>
    </row>
    <row r="1031" spans="1:15" ht="14.25" customHeight="1" x14ac:dyDescent="0.25">
      <c r="A1031" s="9">
        <v>44893</v>
      </c>
      <c r="B1031" s="4" t="s">
        <v>13</v>
      </c>
      <c r="C1031" s="4" t="s">
        <v>17</v>
      </c>
      <c r="D1031" s="3" t="s">
        <v>1216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6">
        <v>9</v>
      </c>
      <c r="O1031" s="4" t="s">
        <v>20</v>
      </c>
    </row>
    <row r="1032" spans="1:15" ht="14.25" customHeight="1" x14ac:dyDescent="0.25">
      <c r="A1032" s="9">
        <v>44893</v>
      </c>
      <c r="B1032" s="4" t="s">
        <v>13</v>
      </c>
      <c r="C1032" s="4" t="s">
        <v>17</v>
      </c>
      <c r="D1032" s="3" t="s">
        <v>1217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6">
        <v>9</v>
      </c>
      <c r="O1032" s="4" t="s">
        <v>21</v>
      </c>
    </row>
    <row r="1033" spans="1:15" ht="14.25" customHeight="1" x14ac:dyDescent="0.25">
      <c r="A1033" s="9">
        <v>44893</v>
      </c>
      <c r="B1033" s="4" t="s">
        <v>13</v>
      </c>
      <c r="C1033" s="4" t="s">
        <v>17</v>
      </c>
      <c r="D1033" s="3" t="s">
        <v>1218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6">
        <v>9</v>
      </c>
      <c r="O1033" s="4" t="s">
        <v>21</v>
      </c>
    </row>
    <row r="1034" spans="1:15" ht="14.25" customHeight="1" x14ac:dyDescent="0.25">
      <c r="A1034" s="9">
        <v>44893</v>
      </c>
      <c r="B1034" s="4" t="s">
        <v>13</v>
      </c>
      <c r="C1034" s="4" t="s">
        <v>17</v>
      </c>
      <c r="D1034" s="3" t="s">
        <v>1219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6">
        <v>9</v>
      </c>
      <c r="O1034" s="4" t="s">
        <v>21</v>
      </c>
    </row>
    <row r="1035" spans="1:15" ht="14.25" customHeight="1" x14ac:dyDescent="0.25">
      <c r="A1035" s="9">
        <v>44893</v>
      </c>
      <c r="B1035" s="4" t="s">
        <v>13</v>
      </c>
      <c r="C1035" s="4" t="s">
        <v>17</v>
      </c>
      <c r="D1035" s="3" t="s">
        <v>1220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6">
        <v>14</v>
      </c>
      <c r="O1035" s="4" t="s">
        <v>21</v>
      </c>
    </row>
    <row r="1036" spans="1:15" ht="14.25" customHeight="1" x14ac:dyDescent="0.25">
      <c r="A1036" s="9">
        <v>44893</v>
      </c>
      <c r="B1036" s="4" t="s">
        <v>13</v>
      </c>
      <c r="C1036" s="4" t="s">
        <v>17</v>
      </c>
      <c r="D1036" s="3" t="s">
        <v>1221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6">
        <v>9</v>
      </c>
      <c r="O1036" s="4" t="s">
        <v>21</v>
      </c>
    </row>
    <row r="1037" spans="1:15" ht="14.25" customHeight="1" x14ac:dyDescent="0.25">
      <c r="A1037" s="9">
        <v>44893</v>
      </c>
      <c r="B1037" s="4" t="s">
        <v>13</v>
      </c>
      <c r="C1037" s="4" t="s">
        <v>17</v>
      </c>
      <c r="D1037" s="3" t="s">
        <v>1222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6">
        <f>9.5+24</f>
        <v>33.5</v>
      </c>
      <c r="O1037" s="4" t="s">
        <v>21</v>
      </c>
    </row>
    <row r="1038" spans="1:15" ht="14.25" customHeight="1" x14ac:dyDescent="0.25">
      <c r="A1038" s="9">
        <v>44893</v>
      </c>
      <c r="B1038" s="4" t="s">
        <v>13</v>
      </c>
      <c r="C1038" s="4" t="s">
        <v>17</v>
      </c>
      <c r="D1038" s="3" t="s">
        <v>1223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6">
        <v>9</v>
      </c>
      <c r="O1038" s="4" t="s">
        <v>21</v>
      </c>
    </row>
    <row r="1039" spans="1:15" ht="14.25" customHeight="1" x14ac:dyDescent="0.25">
      <c r="A1039" s="9">
        <v>44893</v>
      </c>
      <c r="B1039" s="4" t="s">
        <v>13</v>
      </c>
      <c r="C1039" s="4" t="s">
        <v>17</v>
      </c>
      <c r="D1039" s="3" t="s">
        <v>1224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6">
        <v>11.5</v>
      </c>
      <c r="O1039" s="4" t="s">
        <v>21</v>
      </c>
    </row>
    <row r="1040" spans="1:15" ht="14.25" customHeight="1" x14ac:dyDescent="0.25">
      <c r="A1040" s="9">
        <v>44893</v>
      </c>
      <c r="B1040" s="4" t="s">
        <v>13</v>
      </c>
      <c r="C1040" s="4" t="s">
        <v>17</v>
      </c>
      <c r="D1040" s="3" t="s">
        <v>1225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6">
        <v>9</v>
      </c>
      <c r="O1040" s="4" t="s">
        <v>21</v>
      </c>
    </row>
    <row r="1041" spans="1:15" ht="14.25" customHeight="1" x14ac:dyDescent="0.25">
      <c r="A1041" s="9">
        <v>44893</v>
      </c>
      <c r="B1041" s="4" t="s">
        <v>13</v>
      </c>
      <c r="C1041" s="4" t="s">
        <v>17</v>
      </c>
      <c r="D1041" s="3" t="s">
        <v>1226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6">
        <v>14</v>
      </c>
      <c r="O1041" s="4" t="s">
        <v>21</v>
      </c>
    </row>
    <row r="1042" spans="1:15" ht="14.25" customHeight="1" x14ac:dyDescent="0.25">
      <c r="A1042" s="9">
        <v>44893</v>
      </c>
      <c r="B1042" s="4" t="s">
        <v>13</v>
      </c>
      <c r="C1042" s="4" t="s">
        <v>17</v>
      </c>
      <c r="D1042" s="3" t="s">
        <v>1227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6">
        <v>14</v>
      </c>
      <c r="O1042" s="4" t="s">
        <v>21</v>
      </c>
    </row>
    <row r="1043" spans="1:15" ht="14.25" customHeight="1" x14ac:dyDescent="0.25">
      <c r="A1043" s="9">
        <v>44893</v>
      </c>
      <c r="B1043" s="4" t="s">
        <v>13</v>
      </c>
      <c r="C1043" s="4" t="s">
        <v>17</v>
      </c>
      <c r="D1043" s="3" t="s">
        <v>1228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6">
        <v>14</v>
      </c>
      <c r="O1043" s="4" t="s">
        <v>21</v>
      </c>
    </row>
    <row r="1044" spans="1:15" ht="14.25" customHeight="1" x14ac:dyDescent="0.25">
      <c r="A1044" s="9">
        <v>44893</v>
      </c>
      <c r="B1044" s="4" t="s">
        <v>13</v>
      </c>
      <c r="C1044" s="4" t="s">
        <v>17</v>
      </c>
      <c r="D1044" s="3" t="s">
        <v>1229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6">
        <f>9+27+27+27</f>
        <v>90</v>
      </c>
      <c r="O1044" s="4" t="s">
        <v>21</v>
      </c>
    </row>
    <row r="1045" spans="1:15" ht="14.25" customHeight="1" x14ac:dyDescent="0.25">
      <c r="A1045" s="9">
        <v>44893</v>
      </c>
      <c r="B1045" s="4" t="s">
        <v>13</v>
      </c>
      <c r="C1045" s="4" t="s">
        <v>17</v>
      </c>
      <c r="D1045" s="3" t="s">
        <v>1230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6">
        <v>9</v>
      </c>
      <c r="O1045" s="4" t="s">
        <v>21</v>
      </c>
    </row>
    <row r="1046" spans="1:15" ht="14.25" customHeight="1" x14ac:dyDescent="0.25">
      <c r="A1046" s="9">
        <v>44893</v>
      </c>
      <c r="B1046" s="4" t="s">
        <v>13</v>
      </c>
      <c r="C1046" s="4" t="s">
        <v>17</v>
      </c>
      <c r="D1046" s="3" t="s">
        <v>1231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6">
        <v>14</v>
      </c>
      <c r="O1046" s="4" t="s">
        <v>21</v>
      </c>
    </row>
    <row r="1047" spans="1:15" ht="14.25" customHeight="1" x14ac:dyDescent="0.25">
      <c r="A1047" s="9">
        <v>44893</v>
      </c>
      <c r="B1047" s="4" t="s">
        <v>13</v>
      </c>
      <c r="C1047" s="4" t="s">
        <v>17</v>
      </c>
      <c r="D1047" s="3" t="s">
        <v>1232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6">
        <v>9</v>
      </c>
      <c r="O1047" s="4" t="s">
        <v>21</v>
      </c>
    </row>
    <row r="1048" spans="1:15" ht="14.25" customHeight="1" x14ac:dyDescent="0.25">
      <c r="A1048" s="9">
        <v>44893</v>
      </c>
      <c r="B1048" s="4" t="s">
        <v>13</v>
      </c>
      <c r="C1048" s="4" t="s">
        <v>17</v>
      </c>
      <c r="D1048" s="3" t="s">
        <v>1233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6">
        <v>14</v>
      </c>
      <c r="O1048" s="4" t="s">
        <v>19</v>
      </c>
    </row>
    <row r="1049" spans="1:15" ht="14.25" customHeight="1" x14ac:dyDescent="0.25">
      <c r="A1049" s="9">
        <v>44893</v>
      </c>
      <c r="B1049" s="4" t="s">
        <v>13</v>
      </c>
      <c r="C1049" s="4" t="s">
        <v>17</v>
      </c>
      <c r="D1049" s="3" t="s">
        <v>1234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6">
        <v>9</v>
      </c>
      <c r="O1049" s="4" t="s">
        <v>19</v>
      </c>
    </row>
    <row r="1050" spans="1:15" ht="14.25" customHeight="1" x14ac:dyDescent="0.25">
      <c r="A1050" s="9">
        <v>44893</v>
      </c>
      <c r="B1050" s="4" t="s">
        <v>13</v>
      </c>
      <c r="C1050" s="4" t="s">
        <v>17</v>
      </c>
      <c r="D1050" s="3" t="s">
        <v>1235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6">
        <f>7+2+2+24</f>
        <v>35</v>
      </c>
      <c r="O1050" s="4" t="s">
        <v>19</v>
      </c>
    </row>
    <row r="1051" spans="1:15" ht="14.25" customHeight="1" x14ac:dyDescent="0.25">
      <c r="A1051" s="9">
        <v>44893</v>
      </c>
      <c r="B1051" s="4" t="s">
        <v>14</v>
      </c>
      <c r="C1051" s="4" t="s">
        <v>17</v>
      </c>
      <c r="D1051" s="3" t="s">
        <v>1236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6">
        <v>14</v>
      </c>
      <c r="O1051" s="4" t="s">
        <v>19</v>
      </c>
    </row>
    <row r="1052" spans="1:15" ht="14.25" customHeight="1" x14ac:dyDescent="0.25">
      <c r="A1052" s="9">
        <v>44893</v>
      </c>
      <c r="B1052" s="4" t="s">
        <v>13</v>
      </c>
      <c r="C1052" s="4" t="s">
        <v>17</v>
      </c>
      <c r="D1052" s="3" t="s">
        <v>1237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6">
        <v>14</v>
      </c>
      <c r="O1052" s="4" t="s">
        <v>19</v>
      </c>
    </row>
    <row r="1053" spans="1:15" ht="14.25" customHeight="1" x14ac:dyDescent="0.25">
      <c r="A1053" s="9">
        <v>44893</v>
      </c>
      <c r="B1053" s="4" t="s">
        <v>13</v>
      </c>
      <c r="C1053" s="4" t="s">
        <v>17</v>
      </c>
      <c r="D1053" s="3" t="s">
        <v>1238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6">
        <v>9</v>
      </c>
      <c r="O1053" s="4" t="s">
        <v>19</v>
      </c>
    </row>
    <row r="1054" spans="1:15" ht="14.25" customHeight="1" x14ac:dyDescent="0.25">
      <c r="A1054" s="9">
        <v>44893</v>
      </c>
      <c r="B1054" s="4" t="s">
        <v>13</v>
      </c>
      <c r="C1054" s="4" t="s">
        <v>17</v>
      </c>
      <c r="D1054" s="3" t="s">
        <v>1239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6">
        <f>9.5+24+27+7+2</f>
        <v>69.5</v>
      </c>
      <c r="O1054" s="4" t="s">
        <v>19</v>
      </c>
    </row>
    <row r="1055" spans="1:15" ht="14.25" customHeight="1" x14ac:dyDescent="0.25">
      <c r="A1055" s="9">
        <v>44893</v>
      </c>
      <c r="B1055" s="4" t="s">
        <v>13</v>
      </c>
      <c r="C1055" s="4" t="s">
        <v>17</v>
      </c>
      <c r="D1055" s="3" t="s">
        <v>493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6">
        <v>9.5</v>
      </c>
      <c r="O1055" s="4" t="s">
        <v>19</v>
      </c>
    </row>
    <row r="1056" spans="1:15" ht="14.25" customHeight="1" x14ac:dyDescent="0.25">
      <c r="A1056" s="9">
        <v>44893</v>
      </c>
      <c r="B1056" s="4" t="s">
        <v>13</v>
      </c>
      <c r="C1056" s="4" t="s">
        <v>17</v>
      </c>
      <c r="D1056" s="3" t="s">
        <v>1240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6">
        <v>14</v>
      </c>
      <c r="O1056" s="4" t="s">
        <v>19</v>
      </c>
    </row>
    <row r="1057" spans="1:15" ht="14.25" customHeight="1" x14ac:dyDescent="0.25">
      <c r="A1057" s="9">
        <v>44893</v>
      </c>
      <c r="B1057" s="4" t="s">
        <v>13</v>
      </c>
      <c r="C1057" s="4" t="s">
        <v>17</v>
      </c>
      <c r="D1057" s="3" t="s">
        <v>1241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6">
        <v>14</v>
      </c>
      <c r="O1057" s="4" t="s">
        <v>19</v>
      </c>
    </row>
    <row r="1058" spans="1:15" ht="14.25" customHeight="1" x14ac:dyDescent="0.25">
      <c r="A1058" s="9">
        <v>44893</v>
      </c>
      <c r="B1058" s="4" t="s">
        <v>13</v>
      </c>
      <c r="C1058" s="4" t="s">
        <v>17</v>
      </c>
      <c r="D1058" s="3" t="s">
        <v>1242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6">
        <v>9</v>
      </c>
      <c r="O1058" s="4" t="s">
        <v>19</v>
      </c>
    </row>
    <row r="1059" spans="1:15" ht="14.25" customHeight="1" x14ac:dyDescent="0.25">
      <c r="A1059" s="9">
        <v>44893</v>
      </c>
      <c r="B1059" s="4" t="s">
        <v>14</v>
      </c>
      <c r="C1059" s="4" t="s">
        <v>17</v>
      </c>
      <c r="D1059" s="3" t="s">
        <v>1243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6">
        <v>14</v>
      </c>
      <c r="O1059" s="4" t="s">
        <v>21</v>
      </c>
    </row>
    <row r="1060" spans="1:15" ht="14.25" customHeight="1" x14ac:dyDescent="0.25">
      <c r="A1060" s="9">
        <v>44893</v>
      </c>
      <c r="B1060" s="4" t="s">
        <v>14</v>
      </c>
      <c r="C1060" s="4" t="s">
        <v>17</v>
      </c>
      <c r="D1060" s="3" t="s">
        <v>1244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6">
        <v>19</v>
      </c>
      <c r="O1060" s="4" t="s">
        <v>21</v>
      </c>
    </row>
    <row r="1061" spans="1:15" ht="14.25" customHeight="1" x14ac:dyDescent="0.25">
      <c r="A1061" s="9">
        <v>44893</v>
      </c>
      <c r="B1061" s="4" t="s">
        <v>14</v>
      </c>
      <c r="C1061" s="4" t="s">
        <v>17</v>
      </c>
      <c r="D1061" s="3" t="s">
        <v>1245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6">
        <v>14</v>
      </c>
      <c r="O1061" s="4" t="s">
        <v>21</v>
      </c>
    </row>
    <row r="1062" spans="1:15" ht="14.25" customHeight="1" x14ac:dyDescent="0.25">
      <c r="A1062" s="9">
        <v>44893</v>
      </c>
      <c r="B1062" s="4" t="s">
        <v>14</v>
      </c>
      <c r="C1062" s="4" t="s">
        <v>17</v>
      </c>
      <c r="D1062" s="3" t="s">
        <v>1246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6">
        <v>14</v>
      </c>
      <c r="O1062" s="4" t="s">
        <v>21</v>
      </c>
    </row>
    <row r="1063" spans="1:15" ht="14.25" customHeight="1" x14ac:dyDescent="0.25">
      <c r="A1063" s="9">
        <v>44893</v>
      </c>
      <c r="B1063" s="4" t="s">
        <v>14</v>
      </c>
      <c r="C1063" s="4" t="s">
        <v>17</v>
      </c>
      <c r="D1063" s="3" t="s">
        <v>1247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6">
        <v>14</v>
      </c>
      <c r="O1063" s="4" t="s">
        <v>21</v>
      </c>
    </row>
    <row r="1064" spans="1:15" ht="14.25" customHeight="1" x14ac:dyDescent="0.25">
      <c r="A1064" s="9">
        <v>44893</v>
      </c>
      <c r="B1064" s="4" t="s">
        <v>14</v>
      </c>
      <c r="C1064" s="4" t="s">
        <v>17</v>
      </c>
      <c r="D1064" s="3" t="s">
        <v>1248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6">
        <v>14</v>
      </c>
      <c r="O1064" s="4" t="s">
        <v>21</v>
      </c>
    </row>
    <row r="1065" spans="1:15" ht="14.25" customHeight="1" x14ac:dyDescent="0.25">
      <c r="A1065" s="9">
        <v>44893</v>
      </c>
      <c r="B1065" s="4" t="s">
        <v>14</v>
      </c>
      <c r="C1065" s="4" t="s">
        <v>17</v>
      </c>
      <c r="D1065" s="3" t="s">
        <v>1249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6">
        <v>14</v>
      </c>
      <c r="O1065" s="4" t="s">
        <v>21</v>
      </c>
    </row>
    <row r="1066" spans="1:15" ht="14.25" customHeight="1" x14ac:dyDescent="0.25">
      <c r="A1066" s="9">
        <v>44893</v>
      </c>
      <c r="B1066" s="4" t="s">
        <v>14</v>
      </c>
      <c r="C1066" s="4" t="s">
        <v>17</v>
      </c>
      <c r="D1066" s="3" t="s">
        <v>1250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6">
        <v>14</v>
      </c>
      <c r="O1066" s="4" t="s">
        <v>21</v>
      </c>
    </row>
    <row r="1067" spans="1:15" ht="14.25" customHeight="1" x14ac:dyDescent="0.25">
      <c r="A1067" s="9">
        <v>44893</v>
      </c>
      <c r="B1067" s="4" t="s">
        <v>14</v>
      </c>
      <c r="C1067" s="4" t="s">
        <v>17</v>
      </c>
      <c r="D1067" s="3" t="s">
        <v>1251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6">
        <v>14</v>
      </c>
      <c r="O1067" s="4" t="s">
        <v>21</v>
      </c>
    </row>
    <row r="1068" spans="1:15" ht="14.25" customHeight="1" x14ac:dyDescent="0.25">
      <c r="A1068" s="9">
        <v>44893</v>
      </c>
      <c r="B1068" s="4" t="s">
        <v>14</v>
      </c>
      <c r="C1068" s="4" t="s">
        <v>17</v>
      </c>
      <c r="D1068" s="3" t="s">
        <v>1252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6">
        <v>14</v>
      </c>
      <c r="O1068" s="4" t="s">
        <v>21</v>
      </c>
    </row>
    <row r="1069" spans="1:15" ht="14.25" customHeight="1" x14ac:dyDescent="0.25">
      <c r="A1069" s="9">
        <v>44893</v>
      </c>
      <c r="B1069" s="4" t="s">
        <v>14</v>
      </c>
      <c r="C1069" s="4" t="s">
        <v>17</v>
      </c>
      <c r="D1069" s="3" t="s">
        <v>1253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6">
        <v>14</v>
      </c>
      <c r="O1069" s="4" t="s">
        <v>21</v>
      </c>
    </row>
    <row r="1070" spans="1:15" ht="14.25" customHeight="1" x14ac:dyDescent="0.25">
      <c r="A1070" s="9">
        <v>44893</v>
      </c>
      <c r="B1070" s="4" t="s">
        <v>14</v>
      </c>
      <c r="C1070" s="4" t="s">
        <v>17</v>
      </c>
      <c r="D1070" s="3" t="s">
        <v>1254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6">
        <f>14+27</f>
        <v>41</v>
      </c>
      <c r="O1070" s="4" t="s">
        <v>21</v>
      </c>
    </row>
    <row r="1071" spans="1:15" ht="14.25" customHeight="1" x14ac:dyDescent="0.25">
      <c r="A1071" s="9">
        <v>44893</v>
      </c>
      <c r="B1071" s="4" t="s">
        <v>14</v>
      </c>
      <c r="C1071" s="4" t="s">
        <v>17</v>
      </c>
      <c r="D1071" s="3" t="s">
        <v>1255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6">
        <v>14</v>
      </c>
      <c r="O1071" s="4" t="s">
        <v>21</v>
      </c>
    </row>
    <row r="1072" spans="1:15" ht="14.25" customHeight="1" x14ac:dyDescent="0.25">
      <c r="A1072" s="9">
        <v>44893</v>
      </c>
      <c r="B1072" s="4" t="s">
        <v>14</v>
      </c>
      <c r="C1072" s="4" t="s">
        <v>17</v>
      </c>
      <c r="D1072" s="3" t="s">
        <v>1256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6">
        <v>14</v>
      </c>
      <c r="O1072" s="4" t="s">
        <v>21</v>
      </c>
    </row>
    <row r="1073" spans="1:15" ht="14.25" customHeight="1" x14ac:dyDescent="0.25">
      <c r="A1073" s="9">
        <v>44893</v>
      </c>
      <c r="B1073" s="4" t="s">
        <v>14</v>
      </c>
      <c r="C1073" s="4" t="s">
        <v>17</v>
      </c>
      <c r="D1073" s="3" t="s">
        <v>1257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6">
        <v>9</v>
      </c>
      <c r="O1073" s="4" t="s">
        <v>21</v>
      </c>
    </row>
    <row r="1074" spans="1:15" ht="14.25" customHeight="1" x14ac:dyDescent="0.25">
      <c r="A1074" s="9">
        <v>44893</v>
      </c>
      <c r="B1074" s="4" t="s">
        <v>14</v>
      </c>
      <c r="C1074" s="4" t="s">
        <v>17</v>
      </c>
      <c r="D1074" s="3" t="s">
        <v>1258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6">
        <v>24</v>
      </c>
      <c r="O1074" s="4" t="s">
        <v>21</v>
      </c>
    </row>
    <row r="1075" spans="1:15" ht="14.25" customHeight="1" x14ac:dyDescent="0.25">
      <c r="A1075" s="9">
        <v>44893</v>
      </c>
      <c r="B1075" s="4" t="s">
        <v>14</v>
      </c>
      <c r="C1075" s="4" t="s">
        <v>17</v>
      </c>
      <c r="D1075" s="3" t="s">
        <v>1259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6">
        <v>14</v>
      </c>
      <c r="O1075" s="4" t="s">
        <v>21</v>
      </c>
    </row>
    <row r="1076" spans="1:15" ht="14.25" customHeight="1" x14ac:dyDescent="0.25">
      <c r="A1076" s="9">
        <v>44893</v>
      </c>
      <c r="B1076" s="4" t="s">
        <v>14</v>
      </c>
      <c r="C1076" s="4" t="s">
        <v>17</v>
      </c>
      <c r="D1076" s="3" t="s">
        <v>1260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6">
        <v>14</v>
      </c>
      <c r="O1076" s="4" t="s">
        <v>21</v>
      </c>
    </row>
    <row r="1077" spans="1:15" ht="14.25" customHeight="1" x14ac:dyDescent="0.25">
      <c r="A1077" s="9">
        <v>44893</v>
      </c>
      <c r="B1077" s="4" t="s">
        <v>14</v>
      </c>
      <c r="C1077" s="4" t="s">
        <v>17</v>
      </c>
      <c r="D1077" s="3" t="s">
        <v>1261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6">
        <v>14</v>
      </c>
      <c r="O1077" s="4" t="s">
        <v>21</v>
      </c>
    </row>
    <row r="1078" spans="1:15" ht="14.25" customHeight="1" x14ac:dyDescent="0.25">
      <c r="A1078" s="9">
        <v>44893</v>
      </c>
      <c r="B1078" s="4" t="s">
        <v>14</v>
      </c>
      <c r="C1078" s="4" t="s">
        <v>17</v>
      </c>
      <c r="D1078" s="3" t="s">
        <v>1262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6">
        <v>14</v>
      </c>
      <c r="O1078" s="4" t="s">
        <v>21</v>
      </c>
    </row>
    <row r="1079" spans="1:15" ht="14.25" customHeight="1" x14ac:dyDescent="0.25">
      <c r="A1079" s="9">
        <v>44893</v>
      </c>
      <c r="B1079" s="4" t="s">
        <v>14</v>
      </c>
      <c r="C1079" s="4" t="s">
        <v>17</v>
      </c>
      <c r="D1079" s="3" t="s">
        <v>1263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6">
        <v>24</v>
      </c>
      <c r="O1079" s="4" t="s">
        <v>20</v>
      </c>
    </row>
    <row r="1080" spans="1:15" ht="14.25" customHeight="1" x14ac:dyDescent="0.25">
      <c r="A1080" s="9">
        <v>44893</v>
      </c>
      <c r="B1080" s="4" t="s">
        <v>14</v>
      </c>
      <c r="C1080" s="4" t="s">
        <v>17</v>
      </c>
      <c r="D1080" s="3" t="s">
        <v>1264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6">
        <v>19</v>
      </c>
      <c r="O1080" s="4" t="s">
        <v>20</v>
      </c>
    </row>
    <row r="1081" spans="1:15" ht="14.25" customHeight="1" x14ac:dyDescent="0.25">
      <c r="A1081" s="9">
        <v>44893</v>
      </c>
      <c r="B1081" s="4" t="s">
        <v>14</v>
      </c>
      <c r="C1081" s="4" t="s">
        <v>17</v>
      </c>
      <c r="D1081" s="3" t="s">
        <v>1265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6">
        <f>14+27+24</f>
        <v>65</v>
      </c>
      <c r="O1081" s="4" t="s">
        <v>20</v>
      </c>
    </row>
    <row r="1082" spans="1:15" ht="14.25" customHeight="1" x14ac:dyDescent="0.25">
      <c r="A1082" s="9">
        <v>44893</v>
      </c>
      <c r="B1082" s="4" t="s">
        <v>14</v>
      </c>
      <c r="C1082" s="4" t="s">
        <v>17</v>
      </c>
      <c r="D1082" s="3" t="s">
        <v>1266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6">
        <v>14</v>
      </c>
      <c r="O1082" s="4" t="s">
        <v>20</v>
      </c>
    </row>
    <row r="1083" spans="1:15" ht="14.25" customHeight="1" x14ac:dyDescent="0.25">
      <c r="A1083" s="9">
        <v>44893</v>
      </c>
      <c r="B1083" s="4" t="s">
        <v>14</v>
      </c>
      <c r="C1083" s="4" t="s">
        <v>17</v>
      </c>
      <c r="D1083" s="3" t="s">
        <v>1267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6">
        <v>24</v>
      </c>
      <c r="O1083" s="4" t="s">
        <v>20</v>
      </c>
    </row>
    <row r="1084" spans="1:15" ht="14.25" customHeight="1" x14ac:dyDescent="0.25">
      <c r="A1084" s="9">
        <v>44893</v>
      </c>
      <c r="B1084" s="4" t="s">
        <v>14</v>
      </c>
      <c r="C1084" s="4" t="s">
        <v>17</v>
      </c>
      <c r="D1084" s="3" t="s">
        <v>1268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6">
        <v>14</v>
      </c>
      <c r="O1084" s="4" t="s">
        <v>20</v>
      </c>
    </row>
    <row r="1085" spans="1:15" ht="14.25" customHeight="1" x14ac:dyDescent="0.25">
      <c r="A1085" s="9">
        <v>44893</v>
      </c>
      <c r="B1085" s="4" t="s">
        <v>14</v>
      </c>
      <c r="C1085" s="4" t="s">
        <v>17</v>
      </c>
      <c r="D1085" s="3" t="s">
        <v>1269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6">
        <v>14</v>
      </c>
      <c r="O1085" s="4" t="s">
        <v>20</v>
      </c>
    </row>
    <row r="1086" spans="1:15" ht="14.25" customHeight="1" x14ac:dyDescent="0.25">
      <c r="A1086" s="9">
        <v>44893</v>
      </c>
      <c r="B1086" s="4" t="s">
        <v>14</v>
      </c>
      <c r="C1086" s="4" t="s">
        <v>17</v>
      </c>
      <c r="D1086" s="3" t="s">
        <v>1270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6">
        <v>19</v>
      </c>
      <c r="O1086" s="4" t="s">
        <v>20</v>
      </c>
    </row>
    <row r="1087" spans="1:15" ht="14.25" customHeight="1" x14ac:dyDescent="0.25">
      <c r="A1087" s="9">
        <v>44893</v>
      </c>
      <c r="B1087" s="4" t="s">
        <v>14</v>
      </c>
      <c r="C1087" s="4" t="s">
        <v>17</v>
      </c>
      <c r="D1087" s="3" t="s">
        <v>1271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6">
        <v>19</v>
      </c>
      <c r="O1087" s="4" t="s">
        <v>20</v>
      </c>
    </row>
    <row r="1088" spans="1:15" ht="14.25" customHeight="1" x14ac:dyDescent="0.25">
      <c r="A1088" s="9">
        <v>44893</v>
      </c>
      <c r="B1088" s="4" t="s">
        <v>14</v>
      </c>
      <c r="C1088" s="4" t="s">
        <v>17</v>
      </c>
      <c r="D1088" s="3" t="s">
        <v>1272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6">
        <v>14</v>
      </c>
      <c r="O1088" s="4" t="s">
        <v>20</v>
      </c>
    </row>
    <row r="1089" spans="1:15" ht="14.25" customHeight="1" x14ac:dyDescent="0.25">
      <c r="A1089" s="9">
        <v>44893</v>
      </c>
      <c r="B1089" s="4" t="s">
        <v>14</v>
      </c>
      <c r="C1089" s="4" t="s">
        <v>17</v>
      </c>
      <c r="D1089" s="3" t="s">
        <v>1273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6">
        <v>14</v>
      </c>
      <c r="O1089" s="4" t="s">
        <v>20</v>
      </c>
    </row>
    <row r="1090" spans="1:15" ht="14.25" customHeight="1" x14ac:dyDescent="0.25">
      <c r="A1090" s="9">
        <v>44893</v>
      </c>
      <c r="B1090" s="4" t="s">
        <v>14</v>
      </c>
      <c r="C1090" s="4" t="s">
        <v>17</v>
      </c>
      <c r="D1090" s="3" t="s">
        <v>1274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6">
        <v>14</v>
      </c>
      <c r="O1090" s="4" t="s">
        <v>20</v>
      </c>
    </row>
    <row r="1091" spans="1:15" ht="14.25" customHeight="1" x14ac:dyDescent="0.25">
      <c r="A1091" s="9">
        <v>44893</v>
      </c>
      <c r="B1091" s="4" t="s">
        <v>14</v>
      </c>
      <c r="C1091" s="4" t="s">
        <v>17</v>
      </c>
      <c r="D1091" s="3" t="s">
        <v>1275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6">
        <v>9</v>
      </c>
      <c r="O1091" s="4" t="s">
        <v>20</v>
      </c>
    </row>
    <row r="1092" spans="1:15" ht="14.25" customHeight="1" x14ac:dyDescent="0.25">
      <c r="A1092" s="9">
        <v>44893</v>
      </c>
      <c r="B1092" s="4" t="s">
        <v>14</v>
      </c>
      <c r="C1092" s="4" t="s">
        <v>17</v>
      </c>
      <c r="D1092" s="3" t="s">
        <v>1276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6">
        <v>14</v>
      </c>
      <c r="O1092" s="4" t="s">
        <v>20</v>
      </c>
    </row>
    <row r="1093" spans="1:15" ht="14.25" customHeight="1" x14ac:dyDescent="0.25">
      <c r="A1093" s="9">
        <v>44893</v>
      </c>
      <c r="B1093" s="4" t="s">
        <v>14</v>
      </c>
      <c r="C1093" s="4" t="s">
        <v>17</v>
      </c>
      <c r="D1093" s="3" t="s">
        <v>1277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6">
        <v>14</v>
      </c>
      <c r="O1093" s="4" t="s">
        <v>20</v>
      </c>
    </row>
    <row r="1094" spans="1:15" ht="14.25" customHeight="1" x14ac:dyDescent="0.25">
      <c r="A1094" s="9">
        <v>44893</v>
      </c>
      <c r="B1094" s="4" t="s">
        <v>14</v>
      </c>
      <c r="C1094" s="4" t="s">
        <v>17</v>
      </c>
      <c r="D1094" s="3" t="s">
        <v>1278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6">
        <v>14</v>
      </c>
      <c r="O1094" s="4" t="s">
        <v>20</v>
      </c>
    </row>
    <row r="1095" spans="1:15" ht="14.25" customHeight="1" x14ac:dyDescent="0.25">
      <c r="A1095" s="9">
        <v>44893</v>
      </c>
      <c r="B1095" s="4" t="s">
        <v>14</v>
      </c>
      <c r="C1095" s="4" t="s">
        <v>17</v>
      </c>
      <c r="D1095" s="3" t="s">
        <v>1279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6">
        <v>14</v>
      </c>
      <c r="O1095" s="4" t="s">
        <v>20</v>
      </c>
    </row>
    <row r="1096" spans="1:15" ht="14.25" customHeight="1" x14ac:dyDescent="0.25">
      <c r="A1096" s="9">
        <v>44893</v>
      </c>
      <c r="B1096" s="4" t="s">
        <v>14</v>
      </c>
      <c r="C1096" s="4" t="s">
        <v>17</v>
      </c>
      <c r="D1096" s="3" t="s">
        <v>1280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6">
        <f>19+24</f>
        <v>43</v>
      </c>
      <c r="O1096" s="4" t="s">
        <v>20</v>
      </c>
    </row>
    <row r="1097" spans="1:15" ht="14.25" customHeight="1" x14ac:dyDescent="0.25">
      <c r="A1097" s="9">
        <v>44893</v>
      </c>
      <c r="B1097" s="4" t="s">
        <v>14</v>
      </c>
      <c r="C1097" s="4" t="s">
        <v>17</v>
      </c>
      <c r="D1097" s="3" t="s">
        <v>1281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6">
        <v>14</v>
      </c>
      <c r="O1097" s="4" t="s">
        <v>20</v>
      </c>
    </row>
    <row r="1098" spans="1:15" ht="14.25" customHeight="1" x14ac:dyDescent="0.25">
      <c r="A1098" s="9">
        <v>44893</v>
      </c>
      <c r="B1098" s="4" t="s">
        <v>14</v>
      </c>
      <c r="C1098" s="4" t="s">
        <v>17</v>
      </c>
      <c r="D1098" s="3" t="s">
        <v>1282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6">
        <v>9</v>
      </c>
      <c r="O1098" s="4" t="s">
        <v>20</v>
      </c>
    </row>
    <row r="1099" spans="1:15" ht="14.25" customHeight="1" x14ac:dyDescent="0.25">
      <c r="A1099" s="9">
        <v>44893</v>
      </c>
      <c r="B1099" s="4" t="s">
        <v>14</v>
      </c>
      <c r="C1099" s="4" t="s">
        <v>17</v>
      </c>
      <c r="D1099" s="3" t="s">
        <v>1283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6">
        <v>24</v>
      </c>
      <c r="O1099" s="4" t="s">
        <v>20</v>
      </c>
    </row>
    <row r="1100" spans="1:15" ht="14.25" customHeight="1" x14ac:dyDescent="0.25">
      <c r="A1100" s="9">
        <v>44893</v>
      </c>
      <c r="B1100" s="4" t="s">
        <v>14</v>
      </c>
      <c r="C1100" s="4" t="s">
        <v>17</v>
      </c>
      <c r="D1100" s="3" t="s">
        <v>1284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6">
        <f>27+14</f>
        <v>41</v>
      </c>
      <c r="O1100" s="4" t="s">
        <v>20</v>
      </c>
    </row>
    <row r="1101" spans="1:15" ht="14.25" customHeight="1" x14ac:dyDescent="0.25">
      <c r="A1101" s="9">
        <v>44893</v>
      </c>
      <c r="B1101" s="4" t="s">
        <v>14</v>
      </c>
      <c r="C1101" s="4" t="s">
        <v>17</v>
      </c>
      <c r="D1101" s="3" t="s">
        <v>1285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6">
        <v>14</v>
      </c>
      <c r="O1101" s="4" t="s">
        <v>20</v>
      </c>
    </row>
    <row r="1102" spans="1:15" ht="14.25" customHeight="1" x14ac:dyDescent="0.25">
      <c r="A1102" s="9">
        <v>44893</v>
      </c>
      <c r="B1102" s="4" t="s">
        <v>14</v>
      </c>
      <c r="C1102" s="4" t="s">
        <v>17</v>
      </c>
      <c r="D1102" s="3" t="s">
        <v>1286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6">
        <v>14</v>
      </c>
      <c r="O1102" s="4" t="s">
        <v>20</v>
      </c>
    </row>
    <row r="1103" spans="1:15" ht="14.25" customHeight="1" x14ac:dyDescent="0.25">
      <c r="A1103" s="9">
        <v>44893</v>
      </c>
      <c r="B1103" s="4" t="s">
        <v>14</v>
      </c>
      <c r="C1103" s="4" t="s">
        <v>17</v>
      </c>
      <c r="D1103" s="3" t="s">
        <v>1287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6">
        <v>24</v>
      </c>
      <c r="O1103" s="4" t="s">
        <v>20</v>
      </c>
    </row>
    <row r="1104" spans="1:15" ht="14.25" customHeight="1" x14ac:dyDescent="0.25">
      <c r="A1104" s="9">
        <v>44893</v>
      </c>
      <c r="B1104" s="4" t="s">
        <v>14</v>
      </c>
      <c r="C1104" s="4" t="s">
        <v>17</v>
      </c>
      <c r="D1104" s="3" t="s">
        <v>1288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6">
        <v>14</v>
      </c>
      <c r="O1104" s="4" t="s">
        <v>19</v>
      </c>
    </row>
    <row r="1105" spans="1:15" ht="14.25" customHeight="1" x14ac:dyDescent="0.25">
      <c r="A1105" s="9">
        <v>44893</v>
      </c>
      <c r="B1105" s="4" t="s">
        <v>14</v>
      </c>
      <c r="C1105" s="4" t="s">
        <v>17</v>
      </c>
      <c r="D1105" s="3" t="s">
        <v>1289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6">
        <v>14</v>
      </c>
      <c r="O1105" s="4" t="s">
        <v>19</v>
      </c>
    </row>
    <row r="1106" spans="1:15" ht="14.25" customHeight="1" x14ac:dyDescent="0.25">
      <c r="A1106" s="9">
        <v>44893</v>
      </c>
      <c r="B1106" s="4" t="s">
        <v>14</v>
      </c>
      <c r="C1106" s="4" t="s">
        <v>17</v>
      </c>
      <c r="D1106" s="3" t="s">
        <v>1290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6">
        <v>14</v>
      </c>
      <c r="O1106" s="4" t="s">
        <v>19</v>
      </c>
    </row>
    <row r="1107" spans="1:15" ht="14.25" customHeight="1" x14ac:dyDescent="0.25">
      <c r="A1107" s="9">
        <v>44893</v>
      </c>
      <c r="B1107" s="4" t="s">
        <v>14</v>
      </c>
      <c r="C1107" s="4" t="s">
        <v>17</v>
      </c>
      <c r="D1107" s="3" t="s">
        <v>1291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6">
        <v>19</v>
      </c>
      <c r="O1107" s="4" t="s">
        <v>19</v>
      </c>
    </row>
    <row r="1108" spans="1:15" ht="14.25" customHeight="1" x14ac:dyDescent="0.25">
      <c r="A1108" s="9">
        <v>44893</v>
      </c>
      <c r="B1108" s="4" t="s">
        <v>14</v>
      </c>
      <c r="C1108" s="4" t="s">
        <v>17</v>
      </c>
      <c r="D1108" s="3" t="s">
        <v>1292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6">
        <f>9.5+24</f>
        <v>33.5</v>
      </c>
      <c r="O1108" s="4" t="s">
        <v>19</v>
      </c>
    </row>
    <row r="1109" spans="1:15" ht="14.25" customHeight="1" x14ac:dyDescent="0.25">
      <c r="A1109" s="9">
        <v>44893</v>
      </c>
      <c r="B1109" s="4" t="s">
        <v>14</v>
      </c>
      <c r="C1109" s="4" t="s">
        <v>17</v>
      </c>
      <c r="D1109" s="3" t="s">
        <v>1293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6">
        <v>14</v>
      </c>
      <c r="O1109" s="4" t="s">
        <v>19</v>
      </c>
    </row>
    <row r="1110" spans="1:15" ht="14.25" customHeight="1" x14ac:dyDescent="0.25">
      <c r="A1110" s="9">
        <v>44893</v>
      </c>
      <c r="B1110" s="4" t="s">
        <v>14</v>
      </c>
      <c r="C1110" s="4" t="s">
        <v>17</v>
      </c>
      <c r="D1110" s="3" t="s">
        <v>1294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6">
        <v>14</v>
      </c>
      <c r="O1110" s="4" t="s">
        <v>19</v>
      </c>
    </row>
    <row r="1111" spans="1:15" ht="14.25" customHeight="1" x14ac:dyDescent="0.25">
      <c r="A1111" s="9">
        <v>44893</v>
      </c>
      <c r="B1111" s="4" t="s">
        <v>14</v>
      </c>
      <c r="C1111" s="4" t="s">
        <v>17</v>
      </c>
      <c r="D1111" s="3" t="s">
        <v>1295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6">
        <v>9</v>
      </c>
      <c r="O1111" s="4" t="s">
        <v>19</v>
      </c>
    </row>
    <row r="1112" spans="1:15" ht="14.25" customHeight="1" x14ac:dyDescent="0.25">
      <c r="A1112" s="9">
        <v>44893</v>
      </c>
      <c r="B1112" s="4" t="s">
        <v>14</v>
      </c>
      <c r="C1112" s="4" t="s">
        <v>17</v>
      </c>
      <c r="D1112" s="3" t="s">
        <v>1296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6">
        <f>27+9.5+24+7+7</f>
        <v>74.5</v>
      </c>
      <c r="O1112" s="4" t="s">
        <v>19</v>
      </c>
    </row>
    <row r="1113" spans="1:15" ht="14.25" customHeight="1" x14ac:dyDescent="0.25">
      <c r="A1113" s="9">
        <v>44893</v>
      </c>
      <c r="B1113" s="4" t="s">
        <v>14</v>
      </c>
      <c r="C1113" s="4" t="s">
        <v>17</v>
      </c>
      <c r="D1113" s="3" t="s">
        <v>1297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6">
        <v>19</v>
      </c>
      <c r="O1113" s="4" t="s">
        <v>19</v>
      </c>
    </row>
    <row r="1114" spans="1:15" ht="14.25" customHeight="1" x14ac:dyDescent="0.25">
      <c r="A1114" s="9">
        <v>44893</v>
      </c>
      <c r="B1114" s="4" t="s">
        <v>14</v>
      </c>
      <c r="C1114" s="4" t="s">
        <v>17</v>
      </c>
      <c r="D1114" s="3" t="s">
        <v>1298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6">
        <v>14</v>
      </c>
      <c r="O1114" s="4" t="s">
        <v>19</v>
      </c>
    </row>
    <row r="1115" spans="1:15" ht="14.25" customHeight="1" x14ac:dyDescent="0.25">
      <c r="A1115" s="9">
        <v>44893</v>
      </c>
      <c r="B1115" s="4" t="s">
        <v>14</v>
      </c>
      <c r="C1115" s="4" t="s">
        <v>17</v>
      </c>
      <c r="D1115" s="3" t="s">
        <v>1299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6">
        <v>24</v>
      </c>
      <c r="O1115" s="4" t="s">
        <v>19</v>
      </c>
    </row>
    <row r="1116" spans="1:15" ht="14.25" customHeight="1" x14ac:dyDescent="0.25">
      <c r="A1116" s="9">
        <v>44893</v>
      </c>
      <c r="B1116" s="4" t="s">
        <v>14</v>
      </c>
      <c r="C1116" s="4" t="s">
        <v>17</v>
      </c>
      <c r="D1116" s="3" t="s">
        <v>1300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6">
        <v>19</v>
      </c>
      <c r="O1116" s="4" t="s">
        <v>19</v>
      </c>
    </row>
    <row r="1117" spans="1:15" ht="14.25" customHeight="1" x14ac:dyDescent="0.25">
      <c r="A1117" s="9">
        <v>44893</v>
      </c>
      <c r="B1117" s="4" t="s">
        <v>14</v>
      </c>
      <c r="C1117" s="4" t="s">
        <v>17</v>
      </c>
      <c r="D1117" s="3" t="s">
        <v>1301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6">
        <v>14</v>
      </c>
      <c r="O1117" s="4" t="s">
        <v>19</v>
      </c>
    </row>
    <row r="1118" spans="1:15" ht="14.25" customHeight="1" x14ac:dyDescent="0.25">
      <c r="A1118" s="9">
        <v>44893</v>
      </c>
      <c r="B1118" s="4" t="s">
        <v>14</v>
      </c>
      <c r="C1118" s="4" t="s">
        <v>17</v>
      </c>
      <c r="D1118" s="3" t="s">
        <v>1302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6">
        <v>14</v>
      </c>
      <c r="O1118" s="4" t="s">
        <v>19</v>
      </c>
    </row>
    <row r="1119" spans="1:15" ht="14.25" customHeight="1" x14ac:dyDescent="0.25">
      <c r="A1119" s="9">
        <v>44893</v>
      </c>
      <c r="B1119" s="4" t="s">
        <v>14</v>
      </c>
      <c r="C1119" s="4" t="s">
        <v>17</v>
      </c>
      <c r="D1119" s="3" t="s">
        <v>1303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6">
        <f>7+7+2</f>
        <v>16</v>
      </c>
      <c r="O1119" s="4" t="s">
        <v>19</v>
      </c>
    </row>
    <row r="1120" spans="1:15" ht="14.25" customHeight="1" x14ac:dyDescent="0.25">
      <c r="A1120" s="9">
        <v>44893</v>
      </c>
      <c r="B1120" s="4" t="s">
        <v>14</v>
      </c>
      <c r="C1120" s="4" t="s">
        <v>17</v>
      </c>
      <c r="D1120" s="3" t="s">
        <v>1304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6">
        <v>14</v>
      </c>
      <c r="O1120" s="4" t="s">
        <v>19</v>
      </c>
    </row>
    <row r="1121" spans="1:15" ht="14.25" customHeight="1" x14ac:dyDescent="0.25">
      <c r="A1121" s="9">
        <v>44893</v>
      </c>
      <c r="B1121" s="4" t="s">
        <v>14</v>
      </c>
      <c r="C1121" s="4" t="s">
        <v>17</v>
      </c>
      <c r="D1121" s="3" t="s">
        <v>1305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6">
        <v>9</v>
      </c>
      <c r="O1121" s="4" t="s">
        <v>19</v>
      </c>
    </row>
    <row r="1122" spans="1:15" ht="14.25" customHeight="1" x14ac:dyDescent="0.25">
      <c r="A1122" s="9">
        <v>44894</v>
      </c>
      <c r="B1122" s="4" t="s">
        <v>14</v>
      </c>
      <c r="C1122" s="4" t="s">
        <v>17</v>
      </c>
      <c r="D1122" s="3" t="s">
        <v>27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6">
        <f>7+7</f>
        <v>14</v>
      </c>
      <c r="O1122" s="4" t="s">
        <v>21</v>
      </c>
    </row>
    <row r="1123" spans="1:15" ht="14.25" customHeight="1" x14ac:dyDescent="0.25">
      <c r="A1123" s="9">
        <v>44894</v>
      </c>
      <c r="B1123" s="4" t="s">
        <v>14</v>
      </c>
      <c r="C1123" s="4" t="s">
        <v>17</v>
      </c>
      <c r="D1123" s="3" t="s">
        <v>28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6">
        <v>14</v>
      </c>
      <c r="O1123" s="4" t="s">
        <v>21</v>
      </c>
    </row>
    <row r="1124" spans="1:15" ht="14.25" customHeight="1" x14ac:dyDescent="0.25">
      <c r="A1124" s="9">
        <v>44894</v>
      </c>
      <c r="B1124" s="4" t="s">
        <v>13</v>
      </c>
      <c r="C1124" s="4" t="s">
        <v>17</v>
      </c>
      <c r="D1124" s="3" t="s">
        <v>29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6">
        <v>9</v>
      </c>
      <c r="O1124" s="4" t="s">
        <v>21</v>
      </c>
    </row>
    <row r="1125" spans="1:15" ht="14.25" customHeight="1" x14ac:dyDescent="0.25">
      <c r="A1125" s="9">
        <v>44894</v>
      </c>
      <c r="B1125" s="4" t="s">
        <v>14</v>
      </c>
      <c r="C1125" s="4" t="s">
        <v>17</v>
      </c>
      <c r="D1125" s="3" t="s">
        <v>30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6">
        <v>14</v>
      </c>
      <c r="O1125" s="4" t="s">
        <v>21</v>
      </c>
    </row>
    <row r="1126" spans="1:15" ht="14.25" customHeight="1" x14ac:dyDescent="0.25">
      <c r="A1126" s="9">
        <v>44894</v>
      </c>
      <c r="B1126" s="4" t="s">
        <v>14</v>
      </c>
      <c r="C1126" s="4" t="s">
        <v>17</v>
      </c>
      <c r="D1126" s="3" t="s">
        <v>31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6">
        <v>14</v>
      </c>
      <c r="O1126" s="4" t="s">
        <v>21</v>
      </c>
    </row>
    <row r="1127" spans="1:15" x14ac:dyDescent="0.25">
      <c r="A1127" s="9">
        <v>44894</v>
      </c>
      <c r="B1127" s="4" t="s">
        <v>14</v>
      </c>
      <c r="C1127" s="4" t="s">
        <v>17</v>
      </c>
      <c r="D1127" s="3" t="s">
        <v>407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6">
        <v>14</v>
      </c>
      <c r="O1127" s="4" t="s">
        <v>20</v>
      </c>
    </row>
    <row r="1128" spans="1:15" x14ac:dyDescent="0.25">
      <c r="A1128" s="9">
        <v>44894</v>
      </c>
      <c r="B1128" s="4" t="s">
        <v>14</v>
      </c>
      <c r="C1128" s="4" t="s">
        <v>17</v>
      </c>
      <c r="D1128" s="3" t="s">
        <v>408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6">
        <v>14</v>
      </c>
      <c r="O1128" s="4" t="s">
        <v>21</v>
      </c>
    </row>
    <row r="1129" spans="1:15" x14ac:dyDescent="0.25">
      <c r="A1129" s="9">
        <v>44894</v>
      </c>
      <c r="B1129" s="4" t="s">
        <v>14</v>
      </c>
      <c r="C1129" s="4" t="s">
        <v>17</v>
      </c>
      <c r="D1129" s="3" t="s">
        <v>409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6">
        <v>14</v>
      </c>
      <c r="O1129" s="4" t="s">
        <v>21</v>
      </c>
    </row>
    <row r="1130" spans="1:15" x14ac:dyDescent="0.25">
      <c r="A1130" s="9">
        <v>44894</v>
      </c>
      <c r="B1130" s="4" t="s">
        <v>13</v>
      </c>
      <c r="C1130" s="4" t="s">
        <v>17</v>
      </c>
      <c r="D1130" s="3" t="s">
        <v>410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6">
        <v>9</v>
      </c>
      <c r="O1130" s="4" t="s">
        <v>21</v>
      </c>
    </row>
    <row r="1131" spans="1:15" x14ac:dyDescent="0.25">
      <c r="A1131" s="9">
        <v>44894</v>
      </c>
      <c r="B1131" s="4" t="s">
        <v>14</v>
      </c>
      <c r="C1131" s="4" t="s">
        <v>17</v>
      </c>
      <c r="D1131" s="3" t="s">
        <v>411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6">
        <v>14</v>
      </c>
      <c r="O1131" s="4" t="s">
        <v>21</v>
      </c>
    </row>
    <row r="1132" spans="1:15" x14ac:dyDescent="0.25">
      <c r="A1132" s="9">
        <v>44894</v>
      </c>
      <c r="B1132" s="4" t="s">
        <v>13</v>
      </c>
      <c r="C1132" s="4" t="s">
        <v>17</v>
      </c>
      <c r="D1132" s="3" t="s">
        <v>412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6">
        <v>9</v>
      </c>
      <c r="O1132" s="4" t="s">
        <v>21</v>
      </c>
    </row>
    <row r="1133" spans="1:15" x14ac:dyDescent="0.25">
      <c r="A1133" s="9">
        <v>44894</v>
      </c>
      <c r="B1133" s="4" t="s">
        <v>14</v>
      </c>
      <c r="C1133" s="4" t="s">
        <v>17</v>
      </c>
      <c r="D1133" s="3" t="s">
        <v>413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6">
        <v>24</v>
      </c>
      <c r="O1133" s="4" t="s">
        <v>21</v>
      </c>
    </row>
    <row r="1134" spans="1:15" x14ac:dyDescent="0.25">
      <c r="A1134" s="9">
        <v>44894</v>
      </c>
      <c r="B1134" s="4" t="s">
        <v>13</v>
      </c>
      <c r="C1134" s="4" t="s">
        <v>17</v>
      </c>
      <c r="D1134" s="3" t="s">
        <v>414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6">
        <v>9</v>
      </c>
      <c r="O1134" s="4" t="s">
        <v>21</v>
      </c>
    </row>
    <row r="1135" spans="1:15" x14ac:dyDescent="0.25">
      <c r="A1135" s="9">
        <v>44894</v>
      </c>
      <c r="B1135" s="4" t="s">
        <v>13</v>
      </c>
      <c r="C1135" s="4" t="s">
        <v>17</v>
      </c>
      <c r="D1135" s="3" t="s">
        <v>415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6">
        <v>9</v>
      </c>
      <c r="O1135" s="4" t="s">
        <v>21</v>
      </c>
    </row>
    <row r="1136" spans="1:15" x14ac:dyDescent="0.25">
      <c r="A1136" s="9">
        <v>44894</v>
      </c>
      <c r="B1136" s="4" t="s">
        <v>13</v>
      </c>
      <c r="C1136" s="4" t="s">
        <v>17</v>
      </c>
      <c r="D1136" s="3" t="s">
        <v>416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6">
        <v>9</v>
      </c>
      <c r="O1136" s="4" t="s">
        <v>21</v>
      </c>
    </row>
    <row r="1137" spans="1:15" x14ac:dyDescent="0.25">
      <c r="A1137" s="9">
        <v>44894</v>
      </c>
      <c r="B1137" s="4" t="s">
        <v>15</v>
      </c>
      <c r="C1137" s="4" t="s">
        <v>17</v>
      </c>
      <c r="D1137" s="3" t="s">
        <v>417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6">
        <v>14</v>
      </c>
      <c r="O1137" s="4" t="s">
        <v>21</v>
      </c>
    </row>
    <row r="1138" spans="1:15" x14ac:dyDescent="0.25">
      <c r="A1138" s="9">
        <v>44894</v>
      </c>
      <c r="B1138" s="4" t="s">
        <v>14</v>
      </c>
      <c r="C1138" s="4" t="s">
        <v>17</v>
      </c>
      <c r="D1138" s="3" t="s">
        <v>418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6">
        <f>27+7+7</f>
        <v>41</v>
      </c>
      <c r="O1138" s="4" t="s">
        <v>21</v>
      </c>
    </row>
    <row r="1139" spans="1:15" x14ac:dyDescent="0.25">
      <c r="A1139" s="9">
        <v>44894</v>
      </c>
      <c r="B1139" s="4" t="s">
        <v>13</v>
      </c>
      <c r="C1139" s="4" t="s">
        <v>17</v>
      </c>
      <c r="D1139" s="3" t="s">
        <v>419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6">
        <v>9</v>
      </c>
      <c r="O1139" s="4" t="s">
        <v>21</v>
      </c>
    </row>
    <row r="1140" spans="1:15" x14ac:dyDescent="0.25">
      <c r="A1140" s="9">
        <v>44894</v>
      </c>
      <c r="B1140" s="4" t="s">
        <v>14</v>
      </c>
      <c r="C1140" s="4" t="s">
        <v>17</v>
      </c>
      <c r="D1140" s="3" t="s">
        <v>420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6">
        <v>9</v>
      </c>
      <c r="O1140" s="4" t="s">
        <v>21</v>
      </c>
    </row>
    <row r="1141" spans="1:15" x14ac:dyDescent="0.25">
      <c r="A1141" s="9">
        <v>44894</v>
      </c>
      <c r="B1141" s="4" t="s">
        <v>14</v>
      </c>
      <c r="C1141" s="4" t="s">
        <v>17</v>
      </c>
      <c r="D1141" s="3" t="s">
        <v>421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6">
        <f>27+14</f>
        <v>41</v>
      </c>
      <c r="O1141" s="4" t="s">
        <v>21</v>
      </c>
    </row>
    <row r="1142" spans="1:15" x14ac:dyDescent="0.25">
      <c r="A1142" s="9">
        <v>44894</v>
      </c>
      <c r="B1142" s="4" t="s">
        <v>14</v>
      </c>
      <c r="C1142" s="4" t="s">
        <v>17</v>
      </c>
      <c r="D1142" s="3" t="s">
        <v>422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6">
        <v>19</v>
      </c>
      <c r="O1142" s="4" t="s">
        <v>21</v>
      </c>
    </row>
    <row r="1143" spans="1:15" x14ac:dyDescent="0.25">
      <c r="A1143" s="9">
        <v>44894</v>
      </c>
      <c r="B1143" s="4" t="s">
        <v>14</v>
      </c>
      <c r="C1143" s="4" t="s">
        <v>17</v>
      </c>
      <c r="D1143" s="3" t="s">
        <v>423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6">
        <v>9</v>
      </c>
      <c r="O1143" s="4" t="s">
        <v>19</v>
      </c>
    </row>
    <row r="1144" spans="1:15" x14ac:dyDescent="0.25">
      <c r="A1144" s="9">
        <v>44894</v>
      </c>
      <c r="B1144" s="4" t="s">
        <v>14</v>
      </c>
      <c r="C1144" s="4" t="s">
        <v>17</v>
      </c>
      <c r="D1144" s="3" t="s">
        <v>424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6">
        <f>14+24</f>
        <v>38</v>
      </c>
      <c r="O1144" s="4" t="s">
        <v>19</v>
      </c>
    </row>
    <row r="1145" spans="1:15" x14ac:dyDescent="0.25">
      <c r="A1145" s="9">
        <v>44894</v>
      </c>
      <c r="B1145" s="4" t="s">
        <v>13</v>
      </c>
      <c r="C1145" s="4" t="s">
        <v>17</v>
      </c>
      <c r="D1145" s="3" t="s">
        <v>425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6">
        <v>9</v>
      </c>
      <c r="O1145" s="4" t="s">
        <v>19</v>
      </c>
    </row>
    <row r="1146" spans="1:15" x14ac:dyDescent="0.25">
      <c r="A1146" s="9">
        <v>44894</v>
      </c>
      <c r="B1146" s="4" t="s">
        <v>13</v>
      </c>
      <c r="C1146" s="4" t="s">
        <v>17</v>
      </c>
      <c r="D1146" s="3" t="s">
        <v>426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6">
        <v>9</v>
      </c>
      <c r="O1146" s="4" t="s">
        <v>21</v>
      </c>
    </row>
    <row r="1147" spans="1:15" x14ac:dyDescent="0.25">
      <c r="A1147" s="9">
        <v>44894</v>
      </c>
      <c r="B1147" s="4" t="s">
        <v>13</v>
      </c>
      <c r="C1147" s="4" t="s">
        <v>17</v>
      </c>
      <c r="D1147" s="3" t="s">
        <v>427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6">
        <v>9</v>
      </c>
      <c r="O1147" s="4" t="s">
        <v>21</v>
      </c>
    </row>
    <row r="1148" spans="1:15" x14ac:dyDescent="0.25">
      <c r="A1148" s="9">
        <v>44894</v>
      </c>
      <c r="B1148" s="4" t="s">
        <v>13</v>
      </c>
      <c r="C1148" s="4" t="s">
        <v>17</v>
      </c>
      <c r="D1148" s="3" t="s">
        <v>428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6">
        <v>9</v>
      </c>
      <c r="O1148" s="4" t="s">
        <v>21</v>
      </c>
    </row>
    <row r="1149" spans="1:15" x14ac:dyDescent="0.25">
      <c r="A1149" s="9">
        <v>44894</v>
      </c>
      <c r="B1149" s="4" t="s">
        <v>14</v>
      </c>
      <c r="C1149" s="4" t="s">
        <v>17</v>
      </c>
      <c r="D1149" s="3" t="s">
        <v>429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6">
        <f>7+22+5</f>
        <v>34</v>
      </c>
      <c r="O1149" s="4" t="s">
        <v>21</v>
      </c>
    </row>
    <row r="1150" spans="1:15" x14ac:dyDescent="0.25">
      <c r="A1150" s="9">
        <v>44894</v>
      </c>
      <c r="B1150" s="4" t="s">
        <v>14</v>
      </c>
      <c r="C1150" s="4" t="s">
        <v>17</v>
      </c>
      <c r="D1150" s="3" t="s">
        <v>430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6">
        <v>14</v>
      </c>
      <c r="O1150" s="4" t="s">
        <v>21</v>
      </c>
    </row>
    <row r="1151" spans="1:15" x14ac:dyDescent="0.25">
      <c r="A1151" s="9">
        <v>44894</v>
      </c>
      <c r="B1151" s="4" t="s">
        <v>13</v>
      </c>
      <c r="C1151" s="4" t="s">
        <v>17</v>
      </c>
      <c r="D1151" s="3" t="s">
        <v>431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6">
        <f>24+9.5</f>
        <v>33.5</v>
      </c>
      <c r="O1151" s="4" t="s">
        <v>21</v>
      </c>
    </row>
    <row r="1152" spans="1:15" x14ac:dyDescent="0.25">
      <c r="A1152" s="9">
        <v>44894</v>
      </c>
      <c r="B1152" s="4" t="s">
        <v>13</v>
      </c>
      <c r="C1152" s="4" t="s">
        <v>17</v>
      </c>
      <c r="D1152" s="3" t="s">
        <v>432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6">
        <v>9</v>
      </c>
      <c r="O1152" s="4" t="s">
        <v>21</v>
      </c>
    </row>
    <row r="1153" spans="1:15" x14ac:dyDescent="0.25">
      <c r="A1153" s="9">
        <v>44894</v>
      </c>
      <c r="B1153" s="4" t="s">
        <v>13</v>
      </c>
      <c r="C1153" s="4" t="s">
        <v>17</v>
      </c>
      <c r="D1153" s="3" t="s">
        <v>433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6">
        <v>14</v>
      </c>
      <c r="O1153" s="4" t="s">
        <v>19</v>
      </c>
    </row>
    <row r="1154" spans="1:15" x14ac:dyDescent="0.25">
      <c r="A1154" s="9">
        <v>44894</v>
      </c>
      <c r="B1154" s="4" t="s">
        <v>13</v>
      </c>
      <c r="C1154" s="4" t="s">
        <v>17</v>
      </c>
      <c r="D1154" s="3" t="s">
        <v>434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6">
        <v>14</v>
      </c>
      <c r="O1154" s="4" t="s">
        <v>19</v>
      </c>
    </row>
    <row r="1155" spans="1:15" x14ac:dyDescent="0.25">
      <c r="A1155" s="9">
        <v>44894</v>
      </c>
      <c r="B1155" s="4" t="s">
        <v>14</v>
      </c>
      <c r="C1155" s="4" t="s">
        <v>17</v>
      </c>
      <c r="D1155" s="3" t="s">
        <v>435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6">
        <v>14</v>
      </c>
      <c r="O1155" s="4" t="s">
        <v>19</v>
      </c>
    </row>
    <row r="1156" spans="1:15" x14ac:dyDescent="0.25">
      <c r="A1156" s="9">
        <v>44894</v>
      </c>
      <c r="B1156" s="4" t="s">
        <v>13</v>
      </c>
      <c r="C1156" s="4" t="s">
        <v>17</v>
      </c>
      <c r="D1156" s="3" t="s">
        <v>436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6">
        <v>14</v>
      </c>
      <c r="O1156" s="4" t="s">
        <v>19</v>
      </c>
    </row>
    <row r="1157" spans="1:15" x14ac:dyDescent="0.25">
      <c r="A1157" s="9">
        <v>44894</v>
      </c>
      <c r="B1157" s="4" t="s">
        <v>14</v>
      </c>
      <c r="C1157" s="4" t="s">
        <v>17</v>
      </c>
      <c r="D1157" s="3" t="s">
        <v>437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6">
        <v>14</v>
      </c>
      <c r="O1157" s="4" t="s">
        <v>19</v>
      </c>
    </row>
    <row r="1158" spans="1:15" x14ac:dyDescent="0.25">
      <c r="A1158" s="9">
        <v>44894</v>
      </c>
      <c r="B1158" s="4" t="s">
        <v>14</v>
      </c>
      <c r="C1158" s="4" t="s">
        <v>17</v>
      </c>
      <c r="D1158" s="3" t="s">
        <v>438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6">
        <v>14</v>
      </c>
      <c r="O1158" s="4" t="s">
        <v>19</v>
      </c>
    </row>
    <row r="1159" spans="1:15" x14ac:dyDescent="0.25">
      <c r="A1159" s="9">
        <v>44894</v>
      </c>
      <c r="B1159" s="4" t="s">
        <v>14</v>
      </c>
      <c r="C1159" s="4" t="s">
        <v>17</v>
      </c>
      <c r="D1159" s="3" t="s">
        <v>439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6">
        <v>19</v>
      </c>
      <c r="O1159" s="4" t="s">
        <v>19</v>
      </c>
    </row>
    <row r="1160" spans="1:15" x14ac:dyDescent="0.25">
      <c r="A1160" s="9">
        <v>44894</v>
      </c>
      <c r="B1160" s="4" t="s">
        <v>14</v>
      </c>
      <c r="C1160" s="4" t="s">
        <v>17</v>
      </c>
      <c r="D1160" s="3" t="s">
        <v>440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6">
        <v>14</v>
      </c>
      <c r="O1160" s="4" t="s">
        <v>19</v>
      </c>
    </row>
    <row r="1161" spans="1:15" x14ac:dyDescent="0.25">
      <c r="A1161" s="9">
        <v>44894</v>
      </c>
      <c r="B1161" s="4" t="s">
        <v>13</v>
      </c>
      <c r="C1161" s="4" t="s">
        <v>17</v>
      </c>
      <c r="D1161" s="3" t="s">
        <v>441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6">
        <v>9</v>
      </c>
      <c r="O1161" s="4" t="s">
        <v>19</v>
      </c>
    </row>
    <row r="1162" spans="1:15" x14ac:dyDescent="0.25">
      <c r="A1162" s="9">
        <v>44894</v>
      </c>
      <c r="B1162" s="4" t="s">
        <v>13</v>
      </c>
      <c r="C1162" s="4" t="s">
        <v>17</v>
      </c>
      <c r="D1162" s="3" t="s">
        <v>442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6">
        <v>9.5</v>
      </c>
      <c r="O1162" s="4" t="s">
        <v>19</v>
      </c>
    </row>
    <row r="1163" spans="1:15" x14ac:dyDescent="0.25">
      <c r="A1163" s="9">
        <v>44894</v>
      </c>
      <c r="B1163" s="4" t="s">
        <v>15</v>
      </c>
      <c r="C1163" s="4" t="s">
        <v>17</v>
      </c>
      <c r="D1163" s="3" t="s">
        <v>443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6">
        <v>24</v>
      </c>
      <c r="O1163" s="4" t="s">
        <v>19</v>
      </c>
    </row>
    <row r="1164" spans="1:15" x14ac:dyDescent="0.25">
      <c r="A1164" s="9">
        <v>44894</v>
      </c>
      <c r="B1164" s="4" t="s">
        <v>13</v>
      </c>
      <c r="C1164" s="4" t="s">
        <v>17</v>
      </c>
      <c r="D1164" s="3" t="s">
        <v>444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6">
        <v>9</v>
      </c>
      <c r="O1164" s="4" t="s">
        <v>19</v>
      </c>
    </row>
    <row r="1165" spans="1:15" x14ac:dyDescent="0.25">
      <c r="A1165" s="9">
        <v>44894</v>
      </c>
      <c r="B1165" s="4" t="s">
        <v>14</v>
      </c>
      <c r="C1165" s="4" t="s">
        <v>17</v>
      </c>
      <c r="D1165" s="3" t="s">
        <v>445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6">
        <v>14</v>
      </c>
      <c r="O1165" s="4" t="s">
        <v>19</v>
      </c>
    </row>
    <row r="1166" spans="1:15" x14ac:dyDescent="0.25">
      <c r="A1166" s="9">
        <v>44894</v>
      </c>
      <c r="B1166" s="4" t="s">
        <v>14</v>
      </c>
      <c r="C1166" s="4" t="s">
        <v>17</v>
      </c>
      <c r="D1166" s="3" t="s">
        <v>446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6">
        <v>19</v>
      </c>
      <c r="O1166" s="4" t="s">
        <v>19</v>
      </c>
    </row>
    <row r="1167" spans="1:15" x14ac:dyDescent="0.25">
      <c r="A1167" s="9">
        <v>44894</v>
      </c>
      <c r="B1167" s="4" t="s">
        <v>14</v>
      </c>
      <c r="C1167" s="4" t="s">
        <v>17</v>
      </c>
      <c r="D1167" s="3" t="s">
        <v>447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6">
        <v>14</v>
      </c>
      <c r="O1167" s="4" t="s">
        <v>19</v>
      </c>
    </row>
    <row r="1168" spans="1:15" x14ac:dyDescent="0.25">
      <c r="A1168" s="9">
        <v>44894</v>
      </c>
      <c r="B1168" s="4" t="s">
        <v>13</v>
      </c>
      <c r="C1168" s="4" t="s">
        <v>17</v>
      </c>
      <c r="D1168" s="3" t="s">
        <v>448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6">
        <v>9</v>
      </c>
      <c r="O1168" s="4" t="s">
        <v>19</v>
      </c>
    </row>
    <row r="1169" spans="1:15" x14ac:dyDescent="0.25">
      <c r="A1169" s="9">
        <v>44894</v>
      </c>
      <c r="B1169" s="4" t="s">
        <v>14</v>
      </c>
      <c r="C1169" s="4" t="s">
        <v>17</v>
      </c>
      <c r="D1169" s="3" t="s">
        <v>449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6">
        <f>24+7+7</f>
        <v>38</v>
      </c>
      <c r="O1169" s="4" t="s">
        <v>19</v>
      </c>
    </row>
    <row r="1170" spans="1:15" x14ac:dyDescent="0.25">
      <c r="A1170" s="9">
        <v>44894</v>
      </c>
      <c r="B1170" s="4" t="s">
        <v>13</v>
      </c>
      <c r="C1170" s="4" t="s">
        <v>17</v>
      </c>
      <c r="D1170" s="3" t="s">
        <v>450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6">
        <v>9</v>
      </c>
      <c r="O1170" s="4" t="s">
        <v>19</v>
      </c>
    </row>
    <row r="1171" spans="1:15" x14ac:dyDescent="0.25">
      <c r="A1171" s="9">
        <v>44894</v>
      </c>
      <c r="B1171" s="4" t="s">
        <v>14</v>
      </c>
      <c r="C1171" s="4" t="s">
        <v>17</v>
      </c>
      <c r="D1171" s="3" t="s">
        <v>451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6">
        <f>24+7+2</f>
        <v>33</v>
      </c>
      <c r="O1171" s="4" t="s">
        <v>19</v>
      </c>
    </row>
    <row r="1172" spans="1:15" x14ac:dyDescent="0.25">
      <c r="A1172" s="9">
        <v>44894</v>
      </c>
      <c r="B1172" s="4" t="s">
        <v>13</v>
      </c>
      <c r="C1172" s="4" t="s">
        <v>17</v>
      </c>
      <c r="D1172" s="3" t="s">
        <v>452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6">
        <f>27+7+7</f>
        <v>41</v>
      </c>
      <c r="O1172" s="4" t="s">
        <v>19</v>
      </c>
    </row>
    <row r="1173" spans="1:15" x14ac:dyDescent="0.25">
      <c r="A1173" s="9">
        <v>44894</v>
      </c>
      <c r="B1173" s="4" t="s">
        <v>14</v>
      </c>
      <c r="C1173" s="4" t="s">
        <v>17</v>
      </c>
      <c r="D1173" s="3" t="s">
        <v>453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6">
        <v>14</v>
      </c>
      <c r="O1173" s="4" t="s">
        <v>20</v>
      </c>
    </row>
    <row r="1174" spans="1:15" x14ac:dyDescent="0.25">
      <c r="A1174" s="9">
        <v>44894</v>
      </c>
      <c r="B1174" s="4" t="s">
        <v>13</v>
      </c>
      <c r="C1174" s="4" t="s">
        <v>17</v>
      </c>
      <c r="D1174" s="3" t="s">
        <v>454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6">
        <v>14</v>
      </c>
      <c r="O1174" s="4" t="s">
        <v>20</v>
      </c>
    </row>
    <row r="1175" spans="1:15" x14ac:dyDescent="0.25">
      <c r="A1175" s="9">
        <v>44894</v>
      </c>
      <c r="B1175" s="4" t="s">
        <v>13</v>
      </c>
      <c r="C1175" s="4" t="s">
        <v>17</v>
      </c>
      <c r="D1175" s="3" t="s">
        <v>455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6">
        <v>9</v>
      </c>
      <c r="O1175" s="4" t="s">
        <v>20</v>
      </c>
    </row>
    <row r="1176" spans="1:15" x14ac:dyDescent="0.25">
      <c r="A1176" s="9">
        <v>44894</v>
      </c>
      <c r="B1176" s="4" t="s">
        <v>13</v>
      </c>
      <c r="C1176" s="4" t="s">
        <v>17</v>
      </c>
      <c r="D1176" s="3" t="s">
        <v>456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6">
        <v>9.5</v>
      </c>
      <c r="O1176" s="4" t="s">
        <v>21</v>
      </c>
    </row>
    <row r="1177" spans="1:15" x14ac:dyDescent="0.25">
      <c r="A1177" s="9">
        <v>44894</v>
      </c>
      <c r="B1177" s="4" t="s">
        <v>14</v>
      </c>
      <c r="C1177" s="4" t="s">
        <v>17</v>
      </c>
      <c r="D1177" s="3" t="s">
        <v>457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6">
        <v>19</v>
      </c>
      <c r="O1177" s="4" t="s">
        <v>19</v>
      </c>
    </row>
    <row r="1178" spans="1:15" x14ac:dyDescent="0.25">
      <c r="A1178" s="9">
        <v>44894</v>
      </c>
      <c r="B1178" s="4" t="s">
        <v>14</v>
      </c>
      <c r="C1178" s="4" t="s">
        <v>17</v>
      </c>
      <c r="D1178" s="3" t="s">
        <v>458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6">
        <v>14</v>
      </c>
      <c r="O1178" s="4" t="s">
        <v>19</v>
      </c>
    </row>
    <row r="1179" spans="1:15" x14ac:dyDescent="0.25">
      <c r="A1179" s="9">
        <v>44894</v>
      </c>
      <c r="B1179" s="4" t="s">
        <v>13</v>
      </c>
      <c r="C1179" s="4" t="s">
        <v>17</v>
      </c>
      <c r="D1179" s="3" t="s">
        <v>459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6">
        <v>9</v>
      </c>
      <c r="O1179" s="4" t="s">
        <v>19</v>
      </c>
    </row>
    <row r="1180" spans="1:15" x14ac:dyDescent="0.25">
      <c r="A1180" s="9">
        <v>44894</v>
      </c>
      <c r="B1180" s="4" t="s">
        <v>14</v>
      </c>
      <c r="C1180" s="4" t="s">
        <v>17</v>
      </c>
      <c r="D1180" s="3" t="s">
        <v>460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6">
        <v>14</v>
      </c>
      <c r="O1180" s="4" t="s">
        <v>19</v>
      </c>
    </row>
    <row r="1181" spans="1:15" x14ac:dyDescent="0.25">
      <c r="A1181" s="9">
        <v>44894</v>
      </c>
      <c r="B1181" s="4" t="s">
        <v>14</v>
      </c>
      <c r="C1181" s="4" t="s">
        <v>17</v>
      </c>
      <c r="D1181" s="3" t="s">
        <v>461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6">
        <v>14</v>
      </c>
      <c r="O1181" s="4" t="s">
        <v>19</v>
      </c>
    </row>
    <row r="1182" spans="1:15" x14ac:dyDescent="0.25">
      <c r="A1182" s="9">
        <v>44894</v>
      </c>
      <c r="B1182" s="4" t="s">
        <v>14</v>
      </c>
      <c r="C1182" s="4" t="s">
        <v>17</v>
      </c>
      <c r="D1182" s="3" t="s">
        <v>462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6">
        <v>19</v>
      </c>
      <c r="O1182" s="4" t="s">
        <v>20</v>
      </c>
    </row>
    <row r="1183" spans="1:15" x14ac:dyDescent="0.25">
      <c r="A1183" s="9">
        <v>44894</v>
      </c>
      <c r="B1183" s="4" t="s">
        <v>14</v>
      </c>
      <c r="C1183" s="4" t="s">
        <v>17</v>
      </c>
      <c r="D1183" s="3" t="s">
        <v>463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6">
        <v>14</v>
      </c>
      <c r="O1183" s="4" t="s">
        <v>20</v>
      </c>
    </row>
    <row r="1184" spans="1:15" x14ac:dyDescent="0.25">
      <c r="A1184" s="9">
        <v>44894</v>
      </c>
      <c r="B1184" s="4" t="s">
        <v>14</v>
      </c>
      <c r="C1184" s="4" t="s">
        <v>17</v>
      </c>
      <c r="D1184" s="3" t="s">
        <v>464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6">
        <v>14</v>
      </c>
      <c r="O1184" s="4" t="s">
        <v>20</v>
      </c>
    </row>
    <row r="1185" spans="1:15" x14ac:dyDescent="0.25">
      <c r="A1185" s="9">
        <v>44894</v>
      </c>
      <c r="B1185" s="4" t="s">
        <v>13</v>
      </c>
      <c r="C1185" s="4" t="s">
        <v>17</v>
      </c>
      <c r="D1185" s="3" t="s">
        <v>465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6">
        <v>14</v>
      </c>
      <c r="O1185" s="4" t="s">
        <v>20</v>
      </c>
    </row>
    <row r="1186" spans="1:15" x14ac:dyDescent="0.25">
      <c r="A1186" s="9">
        <v>44894</v>
      </c>
      <c r="B1186" s="4" t="s">
        <v>15</v>
      </c>
      <c r="C1186" s="4" t="s">
        <v>17</v>
      </c>
      <c r="D1186" s="3" t="s">
        <v>466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6">
        <v>19</v>
      </c>
      <c r="O1186" s="4" t="s">
        <v>20</v>
      </c>
    </row>
    <row r="1187" spans="1:15" x14ac:dyDescent="0.25">
      <c r="A1187" s="9">
        <v>44894</v>
      </c>
      <c r="B1187" s="4" t="s">
        <v>15</v>
      </c>
      <c r="C1187" s="4" t="s">
        <v>17</v>
      </c>
      <c r="D1187" s="3" t="s">
        <v>467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6">
        <f>7+15+7</f>
        <v>29</v>
      </c>
      <c r="O1187" s="4" t="s">
        <v>20</v>
      </c>
    </row>
    <row r="1188" spans="1:15" x14ac:dyDescent="0.25">
      <c r="A1188" s="9">
        <v>44894</v>
      </c>
      <c r="B1188" s="4" t="s">
        <v>14</v>
      </c>
      <c r="C1188" s="4" t="s">
        <v>17</v>
      </c>
      <c r="D1188" s="3" t="s">
        <v>468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6">
        <v>14</v>
      </c>
      <c r="O1188" s="4" t="s">
        <v>20</v>
      </c>
    </row>
    <row r="1189" spans="1:15" x14ac:dyDescent="0.25">
      <c r="A1189" s="9">
        <v>44894</v>
      </c>
      <c r="B1189" s="4" t="s">
        <v>14</v>
      </c>
      <c r="C1189" s="4" t="s">
        <v>17</v>
      </c>
      <c r="D1189" s="3" t="s">
        <v>469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6">
        <v>14</v>
      </c>
      <c r="O1189" s="4" t="s">
        <v>20</v>
      </c>
    </row>
    <row r="1190" spans="1:15" x14ac:dyDescent="0.25">
      <c r="A1190" s="9">
        <v>44894</v>
      </c>
      <c r="B1190" s="4" t="s">
        <v>13</v>
      </c>
      <c r="C1190" s="4" t="s">
        <v>17</v>
      </c>
      <c r="D1190" s="3" t="s">
        <v>470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6">
        <v>9</v>
      </c>
      <c r="O1190" s="4" t="s">
        <v>20</v>
      </c>
    </row>
    <row r="1191" spans="1:15" x14ac:dyDescent="0.25">
      <c r="A1191" s="9">
        <v>44894</v>
      </c>
      <c r="B1191" s="4" t="s">
        <v>14</v>
      </c>
      <c r="C1191" s="4" t="s">
        <v>17</v>
      </c>
      <c r="D1191" s="3" t="s">
        <v>471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6">
        <v>14</v>
      </c>
      <c r="O1191" s="4" t="s">
        <v>20</v>
      </c>
    </row>
    <row r="1192" spans="1:15" x14ac:dyDescent="0.25">
      <c r="A1192" s="9">
        <v>44894</v>
      </c>
      <c r="B1192" s="4" t="s">
        <v>14</v>
      </c>
      <c r="C1192" s="4" t="s">
        <v>17</v>
      </c>
      <c r="D1192" s="3" t="s">
        <v>472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6">
        <v>14</v>
      </c>
      <c r="O1192" s="4" t="s">
        <v>20</v>
      </c>
    </row>
    <row r="1193" spans="1:15" x14ac:dyDescent="0.25">
      <c r="A1193" s="9">
        <v>44894</v>
      </c>
      <c r="B1193" s="4" t="s">
        <v>13</v>
      </c>
      <c r="C1193" s="4" t="s">
        <v>17</v>
      </c>
      <c r="D1193" s="3" t="s">
        <v>473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6">
        <f>29+7</f>
        <v>36</v>
      </c>
      <c r="O1193" s="4" t="s">
        <v>20</v>
      </c>
    </row>
    <row r="1194" spans="1:15" x14ac:dyDescent="0.25">
      <c r="A1194" s="9">
        <v>44894</v>
      </c>
      <c r="B1194" s="4" t="s">
        <v>14</v>
      </c>
      <c r="C1194" s="4" t="s">
        <v>17</v>
      </c>
      <c r="D1194" s="3" t="s">
        <v>474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6">
        <v>9</v>
      </c>
      <c r="O1194" s="4" t="s">
        <v>20</v>
      </c>
    </row>
    <row r="1195" spans="1:15" x14ac:dyDescent="0.25">
      <c r="A1195" s="9">
        <v>44894</v>
      </c>
      <c r="B1195" s="4" t="s">
        <v>14</v>
      </c>
      <c r="C1195" s="4" t="s">
        <v>17</v>
      </c>
      <c r="D1195" s="3" t="s">
        <v>475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6">
        <v>16</v>
      </c>
      <c r="O1195" s="4" t="s">
        <v>20</v>
      </c>
    </row>
    <row r="1196" spans="1:15" x14ac:dyDescent="0.25">
      <c r="A1196" s="9">
        <v>44894</v>
      </c>
      <c r="B1196" s="4" t="s">
        <v>14</v>
      </c>
      <c r="C1196" s="4" t="s">
        <v>17</v>
      </c>
      <c r="D1196" s="3" t="s">
        <v>476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6">
        <f>14+24+27</f>
        <v>65</v>
      </c>
      <c r="O1196" s="4" t="s">
        <v>20</v>
      </c>
    </row>
    <row r="1197" spans="1:15" x14ac:dyDescent="0.25">
      <c r="A1197" s="9">
        <v>44894</v>
      </c>
      <c r="B1197" s="4" t="s">
        <v>14</v>
      </c>
      <c r="C1197" s="4" t="s">
        <v>17</v>
      </c>
      <c r="D1197" s="3" t="s">
        <v>477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6">
        <v>14</v>
      </c>
      <c r="O1197" s="4" t="s">
        <v>20</v>
      </c>
    </row>
    <row r="1198" spans="1:15" x14ac:dyDescent="0.25">
      <c r="A1198" s="9">
        <v>44894</v>
      </c>
      <c r="B1198" s="4" t="s">
        <v>13</v>
      </c>
      <c r="C1198" s="4" t="s">
        <v>17</v>
      </c>
      <c r="D1198" s="3" t="s">
        <v>478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6">
        <v>14</v>
      </c>
      <c r="O1198" s="4" t="s">
        <v>20</v>
      </c>
    </row>
    <row r="1199" spans="1:15" x14ac:dyDescent="0.25">
      <c r="A1199" s="9">
        <v>44894</v>
      </c>
      <c r="B1199" s="4" t="s">
        <v>13</v>
      </c>
      <c r="C1199" s="4" t="s">
        <v>17</v>
      </c>
      <c r="D1199" s="3" t="s">
        <v>479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6">
        <v>9</v>
      </c>
      <c r="O1199" s="4" t="s">
        <v>20</v>
      </c>
    </row>
    <row r="1200" spans="1:15" x14ac:dyDescent="0.25">
      <c r="A1200" s="9">
        <v>44894</v>
      </c>
      <c r="B1200" s="4" t="s">
        <v>14</v>
      </c>
      <c r="C1200" s="4" t="s">
        <v>17</v>
      </c>
      <c r="D1200" s="3" t="s">
        <v>480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6">
        <v>14</v>
      </c>
      <c r="O1200" s="4" t="s">
        <v>20</v>
      </c>
    </row>
    <row r="1201" spans="1:15" x14ac:dyDescent="0.25">
      <c r="A1201" s="9">
        <v>44894</v>
      </c>
      <c r="B1201" s="4" t="s">
        <v>13</v>
      </c>
      <c r="C1201" s="4" t="s">
        <v>17</v>
      </c>
      <c r="D1201" s="3" t="s">
        <v>481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6">
        <v>9</v>
      </c>
      <c r="O1201" s="4" t="s">
        <v>20</v>
      </c>
    </row>
    <row r="1202" spans="1:15" x14ac:dyDescent="0.25">
      <c r="A1202" s="9">
        <v>44894</v>
      </c>
      <c r="B1202" s="4" t="s">
        <v>14</v>
      </c>
      <c r="C1202" s="4" t="s">
        <v>17</v>
      </c>
      <c r="D1202" s="3" t="s">
        <v>482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6">
        <v>14</v>
      </c>
      <c r="O1202" s="4" t="s">
        <v>20</v>
      </c>
    </row>
    <row r="1203" spans="1:15" x14ac:dyDescent="0.25">
      <c r="A1203" s="9">
        <v>44894</v>
      </c>
      <c r="B1203" s="4" t="s">
        <v>13</v>
      </c>
      <c r="C1203" s="4" t="s">
        <v>17</v>
      </c>
      <c r="D1203" s="3" t="s">
        <v>483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6">
        <v>9</v>
      </c>
      <c r="O1203" s="4" t="s">
        <v>20</v>
      </c>
    </row>
    <row r="1204" spans="1:15" x14ac:dyDescent="0.25">
      <c r="A1204" s="9">
        <v>44894</v>
      </c>
      <c r="B1204" s="4" t="s">
        <v>14</v>
      </c>
      <c r="C1204" s="4" t="s">
        <v>17</v>
      </c>
      <c r="D1204" s="3" t="s">
        <v>484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6">
        <v>14</v>
      </c>
      <c r="O1204" s="4" t="s">
        <v>20</v>
      </c>
    </row>
    <row r="1205" spans="1:15" x14ac:dyDescent="0.25">
      <c r="A1205" s="9">
        <v>44894</v>
      </c>
      <c r="B1205" s="4" t="s">
        <v>14</v>
      </c>
      <c r="C1205" s="4" t="s">
        <v>17</v>
      </c>
      <c r="D1205" s="3" t="s">
        <v>485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6">
        <v>14</v>
      </c>
      <c r="O1205" s="4" t="s">
        <v>20</v>
      </c>
    </row>
    <row r="1206" spans="1:15" x14ac:dyDescent="0.25">
      <c r="A1206" s="9">
        <v>44894</v>
      </c>
      <c r="B1206" s="4" t="s">
        <v>14</v>
      </c>
      <c r="C1206" s="4" t="s">
        <v>17</v>
      </c>
      <c r="D1206" s="3" t="s">
        <v>486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6">
        <v>19</v>
      </c>
      <c r="O1206" s="4" t="s">
        <v>20</v>
      </c>
    </row>
    <row r="1207" spans="1:15" x14ac:dyDescent="0.25">
      <c r="A1207" s="9">
        <v>44894</v>
      </c>
      <c r="B1207" s="4" t="s">
        <v>14</v>
      </c>
      <c r="C1207" s="4" t="s">
        <v>17</v>
      </c>
      <c r="D1207" s="3" t="s">
        <v>487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6">
        <v>14</v>
      </c>
      <c r="O1207" s="4" t="s">
        <v>20</v>
      </c>
    </row>
    <row r="1208" spans="1:15" x14ac:dyDescent="0.25">
      <c r="A1208" s="9">
        <v>44894</v>
      </c>
      <c r="B1208" s="4" t="s">
        <v>14</v>
      </c>
      <c r="C1208" s="4" t="s">
        <v>17</v>
      </c>
      <c r="D1208" s="3" t="s">
        <v>488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6">
        <f>27+7+52</f>
        <v>86</v>
      </c>
      <c r="O1208" s="4" t="s">
        <v>20</v>
      </c>
    </row>
    <row r="1209" spans="1:15" x14ac:dyDescent="0.25">
      <c r="A1209" s="9">
        <v>44894</v>
      </c>
      <c r="B1209" s="4" t="s">
        <v>14</v>
      </c>
      <c r="C1209" s="4" t="s">
        <v>17</v>
      </c>
      <c r="D1209" s="3" t="s">
        <v>489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6">
        <f>14+24</f>
        <v>38</v>
      </c>
      <c r="O1209" s="4" t="s">
        <v>20</v>
      </c>
    </row>
    <row r="1210" spans="1:15" x14ac:dyDescent="0.25">
      <c r="A1210" s="9">
        <v>44894</v>
      </c>
      <c r="B1210" s="4" t="s">
        <v>13</v>
      </c>
      <c r="C1210" s="4" t="s">
        <v>17</v>
      </c>
      <c r="D1210" s="3" t="s">
        <v>490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6">
        <v>9</v>
      </c>
      <c r="O1210" s="4" t="s">
        <v>20</v>
      </c>
    </row>
    <row r="1211" spans="1:15" x14ac:dyDescent="0.25">
      <c r="A1211" s="9">
        <v>44894</v>
      </c>
      <c r="B1211" s="4" t="s">
        <v>14</v>
      </c>
      <c r="C1211" s="4" t="s">
        <v>17</v>
      </c>
      <c r="D1211" s="3" t="s">
        <v>491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6">
        <v>9</v>
      </c>
      <c r="O1211" s="4" t="s">
        <v>20</v>
      </c>
    </row>
    <row r="1212" spans="1:15" x14ac:dyDescent="0.25">
      <c r="A1212" s="9">
        <v>44894</v>
      </c>
      <c r="B1212" s="4" t="s">
        <v>15</v>
      </c>
      <c r="C1212" s="4" t="s">
        <v>17</v>
      </c>
      <c r="D1212" s="3" t="s">
        <v>492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6">
        <v>14</v>
      </c>
      <c r="O1212" s="4" t="s">
        <v>20</v>
      </c>
    </row>
    <row r="1213" spans="1:15" x14ac:dyDescent="0.25">
      <c r="A1213" s="9">
        <v>44894</v>
      </c>
      <c r="B1213" s="4" t="s">
        <v>13</v>
      </c>
      <c r="C1213" s="4" t="s">
        <v>17</v>
      </c>
      <c r="D1213" s="3" t="s">
        <v>493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6">
        <f>26+2</f>
        <v>28</v>
      </c>
      <c r="O1213" s="4" t="s">
        <v>20</v>
      </c>
    </row>
    <row r="1214" spans="1:15" x14ac:dyDescent="0.25">
      <c r="A1214" s="9">
        <v>44894</v>
      </c>
      <c r="B1214" s="4" t="s">
        <v>15</v>
      </c>
      <c r="C1214" s="4" t="s">
        <v>17</v>
      </c>
      <c r="D1214" s="3" t="s">
        <v>494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6">
        <f>14+5</f>
        <v>19</v>
      </c>
      <c r="O1214" s="4" t="s">
        <v>20</v>
      </c>
    </row>
    <row r="1215" spans="1:15" x14ac:dyDescent="0.25">
      <c r="A1215" s="9">
        <v>44894</v>
      </c>
      <c r="B1215" s="4" t="s">
        <v>13</v>
      </c>
      <c r="C1215" s="4" t="s">
        <v>17</v>
      </c>
      <c r="D1215" s="3" t="s">
        <v>495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6">
        <v>9</v>
      </c>
      <c r="O1215" s="4" t="s">
        <v>20</v>
      </c>
    </row>
    <row r="1216" spans="1:15" x14ac:dyDescent="0.25">
      <c r="A1216" s="9">
        <v>44894</v>
      </c>
      <c r="B1216" s="4" t="s">
        <v>13</v>
      </c>
      <c r="C1216" s="4" t="s">
        <v>17</v>
      </c>
      <c r="D1216" s="3" t="s">
        <v>496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6">
        <v>9</v>
      </c>
      <c r="O1216" s="4" t="s">
        <v>20</v>
      </c>
    </row>
    <row r="1217" spans="1:15" x14ac:dyDescent="0.25">
      <c r="A1217" s="9">
        <v>44894</v>
      </c>
      <c r="B1217" s="4" t="s">
        <v>14</v>
      </c>
      <c r="C1217" s="4" t="s">
        <v>17</v>
      </c>
      <c r="D1217" s="3" t="s">
        <v>497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6">
        <v>24</v>
      </c>
      <c r="O1217" s="4" t="s">
        <v>20</v>
      </c>
    </row>
    <row r="1218" spans="1:15" x14ac:dyDescent="0.25">
      <c r="A1218" s="9">
        <v>44894</v>
      </c>
      <c r="B1218" s="4" t="s">
        <v>13</v>
      </c>
      <c r="C1218" s="4" t="s">
        <v>17</v>
      </c>
      <c r="D1218" s="3" t="s">
        <v>498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6">
        <v>9</v>
      </c>
      <c r="O1218" s="4" t="s">
        <v>20</v>
      </c>
    </row>
    <row r="1219" spans="1:15" x14ac:dyDescent="0.25">
      <c r="A1219" s="9">
        <v>44894</v>
      </c>
      <c r="B1219" s="4" t="s">
        <v>14</v>
      </c>
      <c r="C1219" s="4" t="s">
        <v>17</v>
      </c>
      <c r="D1219" s="3" t="s">
        <v>499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6">
        <v>14</v>
      </c>
      <c r="O1219" s="4" t="s">
        <v>20</v>
      </c>
    </row>
    <row r="1220" spans="1:15" x14ac:dyDescent="0.25">
      <c r="A1220" s="9">
        <v>44894</v>
      </c>
      <c r="B1220" s="4" t="s">
        <v>13</v>
      </c>
      <c r="C1220" s="4" t="s">
        <v>17</v>
      </c>
      <c r="D1220" s="3" t="s">
        <v>500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6">
        <v>14</v>
      </c>
      <c r="O1220" s="4" t="s">
        <v>20</v>
      </c>
    </row>
    <row r="1221" spans="1:15" x14ac:dyDescent="0.25">
      <c r="A1221" s="9">
        <v>44894</v>
      </c>
      <c r="B1221" s="4" t="s">
        <v>14</v>
      </c>
      <c r="C1221" s="4" t="s">
        <v>17</v>
      </c>
      <c r="D1221" s="3" t="s">
        <v>501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6">
        <v>14</v>
      </c>
      <c r="O1221" s="4" t="s">
        <v>20</v>
      </c>
    </row>
    <row r="1222" spans="1:15" x14ac:dyDescent="0.25">
      <c r="A1222" s="9">
        <v>44894</v>
      </c>
      <c r="B1222" s="4" t="s">
        <v>13</v>
      </c>
      <c r="C1222" s="4" t="s">
        <v>17</v>
      </c>
      <c r="D1222" s="3" t="s">
        <v>502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6">
        <v>9</v>
      </c>
      <c r="O1222" s="4" t="s">
        <v>19</v>
      </c>
    </row>
    <row r="1223" spans="1:15" x14ac:dyDescent="0.25">
      <c r="A1223" s="9">
        <v>44894</v>
      </c>
      <c r="B1223" s="4" t="s">
        <v>14</v>
      </c>
      <c r="C1223" s="4" t="s">
        <v>17</v>
      </c>
      <c r="D1223" s="3" t="s">
        <v>503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6">
        <v>14</v>
      </c>
      <c r="O1223" s="4" t="s">
        <v>21</v>
      </c>
    </row>
    <row r="1224" spans="1:15" x14ac:dyDescent="0.25">
      <c r="A1224" s="9">
        <v>44894</v>
      </c>
      <c r="B1224" s="4" t="s">
        <v>14</v>
      </c>
      <c r="C1224" s="4" t="s">
        <v>17</v>
      </c>
      <c r="D1224" s="3" t="s">
        <v>504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6">
        <v>14</v>
      </c>
      <c r="O1224" s="4" t="s">
        <v>21</v>
      </c>
    </row>
    <row r="1225" spans="1:15" x14ac:dyDescent="0.25">
      <c r="A1225" s="9">
        <v>44894</v>
      </c>
      <c r="B1225" s="4" t="s">
        <v>14</v>
      </c>
      <c r="C1225" s="4" t="s">
        <v>17</v>
      </c>
      <c r="D1225" s="3" t="s">
        <v>505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6">
        <v>14</v>
      </c>
      <c r="O1225" s="4" t="s">
        <v>21</v>
      </c>
    </row>
    <row r="1226" spans="1:15" x14ac:dyDescent="0.25">
      <c r="A1226" s="9">
        <v>44894</v>
      </c>
      <c r="B1226" s="4" t="s">
        <v>13</v>
      </c>
      <c r="C1226" s="4" t="s">
        <v>17</v>
      </c>
      <c r="D1226" s="3" t="s">
        <v>506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6">
        <v>9</v>
      </c>
      <c r="O1226" s="4" t="s">
        <v>20</v>
      </c>
    </row>
    <row r="1227" spans="1:15" x14ac:dyDescent="0.25">
      <c r="A1227" s="9">
        <v>44894</v>
      </c>
      <c r="B1227" s="4" t="s">
        <v>14</v>
      </c>
      <c r="C1227" s="4" t="s">
        <v>17</v>
      </c>
      <c r="D1227" s="3" t="s">
        <v>507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6">
        <v>14</v>
      </c>
      <c r="O1227" s="4" t="s">
        <v>20</v>
      </c>
    </row>
    <row r="1228" spans="1:15" x14ac:dyDescent="0.25">
      <c r="A1228" s="9">
        <v>44894</v>
      </c>
      <c r="B1228" s="4" t="s">
        <v>14</v>
      </c>
      <c r="C1228" s="4" t="s">
        <v>17</v>
      </c>
      <c r="D1228" s="3" t="s">
        <v>508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6">
        <f>7+12+2+24</f>
        <v>45</v>
      </c>
      <c r="O1228" s="4" t="s">
        <v>20</v>
      </c>
    </row>
    <row r="1229" spans="1:15" x14ac:dyDescent="0.25">
      <c r="A1229" s="9">
        <v>44894</v>
      </c>
      <c r="B1229" s="4" t="s">
        <v>13</v>
      </c>
      <c r="C1229" s="4" t="s">
        <v>17</v>
      </c>
      <c r="D1229" s="3" t="s">
        <v>509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6">
        <v>9</v>
      </c>
      <c r="O1229" s="4" t="s">
        <v>19</v>
      </c>
    </row>
    <row r="1230" spans="1:15" x14ac:dyDescent="0.25">
      <c r="A1230" s="9">
        <v>44894</v>
      </c>
      <c r="B1230" s="4" t="s">
        <v>14</v>
      </c>
      <c r="C1230" s="4" t="s">
        <v>17</v>
      </c>
      <c r="D1230" s="3" t="s">
        <v>510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6">
        <v>19</v>
      </c>
      <c r="O1230" s="4" t="s">
        <v>20</v>
      </c>
    </row>
    <row r="1231" spans="1:15" x14ac:dyDescent="0.25">
      <c r="A1231" s="9">
        <v>44894</v>
      </c>
      <c r="B1231" s="4" t="s">
        <v>13</v>
      </c>
      <c r="C1231" s="4" t="s">
        <v>17</v>
      </c>
      <c r="D1231" s="3" t="s">
        <v>511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6">
        <v>9</v>
      </c>
      <c r="O1231" s="4" t="s">
        <v>20</v>
      </c>
    </row>
    <row r="1232" spans="1:15" x14ac:dyDescent="0.25">
      <c r="A1232" s="9">
        <v>44894</v>
      </c>
      <c r="B1232" s="4" t="s">
        <v>14</v>
      </c>
      <c r="C1232" s="4" t="s">
        <v>17</v>
      </c>
      <c r="D1232" s="3" t="s">
        <v>512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6">
        <v>14</v>
      </c>
      <c r="O1232" s="4" t="s">
        <v>20</v>
      </c>
    </row>
    <row r="1233" spans="1:15" x14ac:dyDescent="0.25">
      <c r="A1233" s="9">
        <v>44894</v>
      </c>
      <c r="B1233" s="4" t="s">
        <v>13</v>
      </c>
      <c r="C1233" s="4" t="s">
        <v>17</v>
      </c>
      <c r="D1233" s="3" t="s">
        <v>513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6">
        <v>9</v>
      </c>
      <c r="O1233" s="4" t="s">
        <v>20</v>
      </c>
    </row>
    <row r="1234" spans="1:15" x14ac:dyDescent="0.25">
      <c r="A1234" s="9">
        <v>44894</v>
      </c>
      <c r="B1234" s="4" t="s">
        <v>15</v>
      </c>
      <c r="C1234" s="4" t="s">
        <v>17</v>
      </c>
      <c r="D1234" s="3" t="s">
        <v>514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6">
        <v>22</v>
      </c>
      <c r="O1234" s="4" t="s">
        <v>20</v>
      </c>
    </row>
    <row r="1235" spans="1:15" x14ac:dyDescent="0.25">
      <c r="A1235" s="9">
        <v>44894</v>
      </c>
      <c r="B1235" s="4" t="s">
        <v>14</v>
      </c>
      <c r="C1235" s="4" t="s">
        <v>17</v>
      </c>
      <c r="D1235" s="3" t="s">
        <v>515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6">
        <v>14</v>
      </c>
      <c r="O1235" s="4" t="s">
        <v>20</v>
      </c>
    </row>
    <row r="1236" spans="1:15" x14ac:dyDescent="0.25">
      <c r="A1236" s="9">
        <v>44894</v>
      </c>
      <c r="B1236" s="4" t="s">
        <v>14</v>
      </c>
      <c r="C1236" s="4" t="s">
        <v>17</v>
      </c>
      <c r="D1236" s="3" t="s">
        <v>516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6">
        <f>9+24</f>
        <v>33</v>
      </c>
      <c r="O1236" s="4" t="s">
        <v>20</v>
      </c>
    </row>
    <row r="1237" spans="1:15" x14ac:dyDescent="0.25">
      <c r="A1237" s="9">
        <v>44894</v>
      </c>
      <c r="B1237" s="4" t="s">
        <v>14</v>
      </c>
      <c r="C1237" s="4" t="s">
        <v>17</v>
      </c>
      <c r="D1237" s="3" t="s">
        <v>517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6">
        <v>26</v>
      </c>
      <c r="O1237" s="4" t="s">
        <v>20</v>
      </c>
    </row>
    <row r="1238" spans="1:15" x14ac:dyDescent="0.25">
      <c r="A1238" s="9">
        <v>44895</v>
      </c>
      <c r="B1238" s="4" t="s">
        <v>14</v>
      </c>
      <c r="C1238" s="4" t="s">
        <v>17</v>
      </c>
      <c r="D1238" s="3" t="s">
        <v>518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6">
        <f>27+7+9</f>
        <v>43</v>
      </c>
      <c r="O1238" s="4" t="s">
        <v>20</v>
      </c>
    </row>
    <row r="1239" spans="1:15" x14ac:dyDescent="0.25">
      <c r="A1239" s="9">
        <v>44895</v>
      </c>
      <c r="B1239" s="4" t="s">
        <v>14</v>
      </c>
      <c r="C1239" s="4" t="s">
        <v>17</v>
      </c>
      <c r="D1239" s="3" t="s">
        <v>519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6">
        <f>9+7</f>
        <v>16</v>
      </c>
      <c r="O1239" s="4" t="s">
        <v>20</v>
      </c>
    </row>
    <row r="1240" spans="1:15" x14ac:dyDescent="0.25">
      <c r="A1240" s="9">
        <v>44895</v>
      </c>
      <c r="B1240" s="4" t="s">
        <v>14</v>
      </c>
      <c r="C1240" s="4" t="s">
        <v>17</v>
      </c>
      <c r="D1240" s="3" t="s">
        <v>520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6">
        <v>14</v>
      </c>
      <c r="O1240" s="4" t="s">
        <v>20</v>
      </c>
    </row>
    <row r="1241" spans="1:15" x14ac:dyDescent="0.25">
      <c r="A1241" s="9">
        <v>44895</v>
      </c>
      <c r="B1241" s="4" t="s">
        <v>14</v>
      </c>
      <c r="C1241" s="4" t="s">
        <v>17</v>
      </c>
      <c r="D1241" s="3" t="s">
        <v>521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6">
        <v>19</v>
      </c>
      <c r="O1241" s="4" t="s">
        <v>20</v>
      </c>
    </row>
    <row r="1242" spans="1:15" x14ac:dyDescent="0.25">
      <c r="A1242" s="9">
        <v>44895</v>
      </c>
      <c r="B1242" s="4" t="s">
        <v>14</v>
      </c>
      <c r="C1242" s="4" t="s">
        <v>17</v>
      </c>
      <c r="D1242" s="3" t="s">
        <v>522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6">
        <f>9+27+27</f>
        <v>63</v>
      </c>
      <c r="O1242" s="4" t="s">
        <v>20</v>
      </c>
    </row>
    <row r="1243" spans="1:15" x14ac:dyDescent="0.25">
      <c r="A1243" s="9">
        <v>44895</v>
      </c>
      <c r="B1243" s="4" t="s">
        <v>15</v>
      </c>
      <c r="C1243" s="4" t="s">
        <v>17</v>
      </c>
      <c r="D1243" s="3" t="s">
        <v>523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6">
        <f>9+12</f>
        <v>21</v>
      </c>
      <c r="O1243" s="4" t="s">
        <v>20</v>
      </c>
    </row>
    <row r="1244" spans="1:15" x14ac:dyDescent="0.25">
      <c r="A1244" s="9">
        <v>44895</v>
      </c>
      <c r="B1244" s="4" t="s">
        <v>15</v>
      </c>
      <c r="C1244" s="4" t="s">
        <v>17</v>
      </c>
      <c r="D1244" s="3" t="s">
        <v>524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6">
        <v>14</v>
      </c>
      <c r="O1244" s="4" t="s">
        <v>21</v>
      </c>
    </row>
    <row r="1245" spans="1:15" x14ac:dyDescent="0.25">
      <c r="A1245" s="9">
        <v>44895</v>
      </c>
      <c r="B1245" s="4" t="s">
        <v>15</v>
      </c>
      <c r="C1245" s="4" t="s">
        <v>17</v>
      </c>
      <c r="D1245" s="3" t="s">
        <v>525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6">
        <f>9+27+10</f>
        <v>46</v>
      </c>
      <c r="O1245" s="4" t="s">
        <v>21</v>
      </c>
    </row>
    <row r="1246" spans="1:15" x14ac:dyDescent="0.25">
      <c r="A1246" s="9">
        <v>44895</v>
      </c>
      <c r="B1246" s="4" t="s">
        <v>15</v>
      </c>
      <c r="C1246" s="4" t="s">
        <v>17</v>
      </c>
      <c r="D1246" s="3" t="s">
        <v>526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6">
        <v>16</v>
      </c>
      <c r="O1246" s="4" t="s">
        <v>20</v>
      </c>
    </row>
    <row r="1247" spans="1:15" x14ac:dyDescent="0.25">
      <c r="A1247" s="9">
        <v>44895</v>
      </c>
      <c r="B1247" s="4" t="s">
        <v>15</v>
      </c>
      <c r="C1247" s="4" t="s">
        <v>17</v>
      </c>
      <c r="D1247" s="3" t="s">
        <v>527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6">
        <f>14+5</f>
        <v>19</v>
      </c>
      <c r="O1247" s="4" t="s">
        <v>20</v>
      </c>
    </row>
    <row r="1248" spans="1:15" x14ac:dyDescent="0.25">
      <c r="A1248" s="9">
        <v>44895</v>
      </c>
      <c r="B1248" s="4" t="s">
        <v>15</v>
      </c>
      <c r="C1248" s="4" t="s">
        <v>17</v>
      </c>
      <c r="D1248" s="3" t="s">
        <v>528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6">
        <v>24</v>
      </c>
      <c r="O1248" s="4" t="s">
        <v>20</v>
      </c>
    </row>
    <row r="1249" spans="1:15" x14ac:dyDescent="0.25">
      <c r="A1249" s="9">
        <v>44895</v>
      </c>
      <c r="B1249" s="4" t="s">
        <v>13</v>
      </c>
      <c r="C1249" s="4" t="s">
        <v>17</v>
      </c>
      <c r="D1249" s="3" t="s">
        <v>529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6">
        <v>11</v>
      </c>
      <c r="O1249" s="4" t="s">
        <v>20</v>
      </c>
    </row>
    <row r="1250" spans="1:15" x14ac:dyDescent="0.25">
      <c r="A1250" s="9">
        <v>44895</v>
      </c>
      <c r="B1250" s="4" t="s">
        <v>13</v>
      </c>
      <c r="C1250" s="4" t="s">
        <v>17</v>
      </c>
      <c r="D1250" s="3" t="s">
        <v>530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6">
        <f>16+24</f>
        <v>40</v>
      </c>
      <c r="O1250" s="4" t="s">
        <v>20</v>
      </c>
    </row>
    <row r="1251" spans="1:15" x14ac:dyDescent="0.25">
      <c r="A1251" s="9">
        <v>44895</v>
      </c>
      <c r="B1251" s="4" t="s">
        <v>13</v>
      </c>
      <c r="C1251" s="4" t="s">
        <v>17</v>
      </c>
      <c r="D1251" s="3" t="s">
        <v>531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6">
        <v>9</v>
      </c>
      <c r="O1251" s="4" t="s">
        <v>20</v>
      </c>
    </row>
    <row r="1252" spans="1:15" x14ac:dyDescent="0.25">
      <c r="A1252" s="9">
        <v>44895</v>
      </c>
      <c r="B1252" s="4" t="s">
        <v>13</v>
      </c>
      <c r="C1252" s="4" t="s">
        <v>17</v>
      </c>
      <c r="D1252" s="3" t="s">
        <v>532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6">
        <v>9</v>
      </c>
      <c r="O1252" s="4" t="s">
        <v>20</v>
      </c>
    </row>
    <row r="1253" spans="1:15" x14ac:dyDescent="0.25">
      <c r="A1253" s="9">
        <v>44895</v>
      </c>
      <c r="B1253" s="4" t="s">
        <v>13</v>
      </c>
      <c r="C1253" s="4" t="s">
        <v>17</v>
      </c>
      <c r="D1253" s="3" t="s">
        <v>394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6">
        <v>24</v>
      </c>
      <c r="O1253" s="4" t="s">
        <v>20</v>
      </c>
    </row>
    <row r="1254" spans="1:15" x14ac:dyDescent="0.25">
      <c r="A1254" s="9">
        <v>44895</v>
      </c>
      <c r="B1254" s="4" t="s">
        <v>13</v>
      </c>
      <c r="C1254" s="4" t="s">
        <v>17</v>
      </c>
      <c r="D1254" s="3" t="s">
        <v>533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6">
        <v>9</v>
      </c>
      <c r="O1254" s="4" t="s">
        <v>20</v>
      </c>
    </row>
    <row r="1255" spans="1:15" x14ac:dyDescent="0.25">
      <c r="A1255" s="9">
        <v>44895</v>
      </c>
      <c r="B1255" s="4" t="s">
        <v>13</v>
      </c>
      <c r="C1255" s="4" t="s">
        <v>17</v>
      </c>
      <c r="D1255" s="3" t="s">
        <v>534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6">
        <v>9</v>
      </c>
      <c r="O1255" s="4" t="s">
        <v>20</v>
      </c>
    </row>
    <row r="1256" spans="1:15" x14ac:dyDescent="0.25">
      <c r="A1256" s="9">
        <v>44895</v>
      </c>
      <c r="B1256" s="4" t="s">
        <v>13</v>
      </c>
      <c r="C1256" s="4" t="s">
        <v>17</v>
      </c>
      <c r="D1256" s="3" t="s">
        <v>535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6">
        <v>9</v>
      </c>
      <c r="O1256" s="4" t="s">
        <v>20</v>
      </c>
    </row>
    <row r="1257" spans="1:15" x14ac:dyDescent="0.25">
      <c r="A1257" s="9">
        <v>44895</v>
      </c>
      <c r="B1257" s="4" t="s">
        <v>13</v>
      </c>
      <c r="C1257" s="4" t="s">
        <v>17</v>
      </c>
      <c r="D1257" s="3" t="s">
        <v>536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6">
        <v>9</v>
      </c>
      <c r="O1257" s="4" t="s">
        <v>20</v>
      </c>
    </row>
    <row r="1258" spans="1:15" x14ac:dyDescent="0.25">
      <c r="A1258" s="9">
        <v>44895</v>
      </c>
      <c r="B1258" s="4" t="s">
        <v>13</v>
      </c>
      <c r="C1258" s="4" t="s">
        <v>17</v>
      </c>
      <c r="D1258" s="3" t="s">
        <v>537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6">
        <v>9</v>
      </c>
      <c r="O1258" s="4" t="s">
        <v>20</v>
      </c>
    </row>
    <row r="1259" spans="1:15" x14ac:dyDescent="0.25">
      <c r="A1259" s="9">
        <v>44895</v>
      </c>
      <c r="B1259" s="4" t="s">
        <v>13</v>
      </c>
      <c r="C1259" s="4" t="s">
        <v>17</v>
      </c>
      <c r="D1259" s="3" t="s">
        <v>538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6">
        <f>9+24</f>
        <v>33</v>
      </c>
      <c r="O1259" s="4" t="s">
        <v>20</v>
      </c>
    </row>
    <row r="1260" spans="1:15" x14ac:dyDescent="0.25">
      <c r="A1260" s="9">
        <v>44895</v>
      </c>
      <c r="B1260" s="4" t="s">
        <v>13</v>
      </c>
      <c r="C1260" s="4" t="s">
        <v>17</v>
      </c>
      <c r="D1260" s="3" t="s">
        <v>539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6">
        <f>9+24</f>
        <v>33</v>
      </c>
      <c r="O1260" s="4" t="s">
        <v>20</v>
      </c>
    </row>
    <row r="1261" spans="1:15" x14ac:dyDescent="0.25">
      <c r="A1261" s="9">
        <v>44895</v>
      </c>
      <c r="B1261" s="4" t="s">
        <v>13</v>
      </c>
      <c r="C1261" s="4" t="s">
        <v>17</v>
      </c>
      <c r="D1261" s="3" t="s">
        <v>540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6">
        <v>9</v>
      </c>
      <c r="O1261" s="4" t="s">
        <v>20</v>
      </c>
    </row>
    <row r="1262" spans="1:15" x14ac:dyDescent="0.25">
      <c r="A1262" s="9">
        <v>44895</v>
      </c>
      <c r="B1262" s="4" t="s">
        <v>13</v>
      </c>
      <c r="C1262" s="4" t="s">
        <v>17</v>
      </c>
      <c r="D1262" s="3" t="s">
        <v>541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6">
        <v>9</v>
      </c>
      <c r="O1262" s="4" t="s">
        <v>20</v>
      </c>
    </row>
    <row r="1263" spans="1:15" x14ac:dyDescent="0.25">
      <c r="A1263" s="9">
        <v>44895</v>
      </c>
      <c r="B1263" s="4" t="s">
        <v>13</v>
      </c>
      <c r="C1263" s="4" t="s">
        <v>17</v>
      </c>
      <c r="D1263" s="3" t="s">
        <v>542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6">
        <v>24</v>
      </c>
      <c r="O1263" s="4" t="s">
        <v>20</v>
      </c>
    </row>
    <row r="1264" spans="1:15" x14ac:dyDescent="0.25">
      <c r="A1264" s="9">
        <v>44895</v>
      </c>
      <c r="B1264" s="4" t="s">
        <v>13</v>
      </c>
      <c r="C1264" s="4" t="s">
        <v>17</v>
      </c>
      <c r="D1264" s="3" t="s">
        <v>543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6">
        <v>26</v>
      </c>
      <c r="O1264" s="4" t="s">
        <v>20</v>
      </c>
    </row>
    <row r="1265" spans="1:15" x14ac:dyDescent="0.25">
      <c r="A1265" s="9">
        <v>44895</v>
      </c>
      <c r="B1265" s="4" t="s">
        <v>13</v>
      </c>
      <c r="C1265" s="4" t="s">
        <v>17</v>
      </c>
      <c r="D1265" s="3" t="s">
        <v>544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6">
        <v>9</v>
      </c>
      <c r="O1265" s="4" t="s">
        <v>20</v>
      </c>
    </row>
    <row r="1266" spans="1:15" x14ac:dyDescent="0.25">
      <c r="A1266" s="9">
        <v>44895</v>
      </c>
      <c r="B1266" s="4" t="s">
        <v>13</v>
      </c>
      <c r="C1266" s="4" t="s">
        <v>17</v>
      </c>
      <c r="D1266" s="3" t="s">
        <v>545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6">
        <v>9</v>
      </c>
      <c r="O1266" s="4" t="s">
        <v>20</v>
      </c>
    </row>
    <row r="1267" spans="1:15" x14ac:dyDescent="0.25">
      <c r="A1267" s="9">
        <v>44895</v>
      </c>
      <c r="B1267" s="4" t="s">
        <v>13</v>
      </c>
      <c r="C1267" s="4" t="s">
        <v>17</v>
      </c>
      <c r="D1267" s="3" t="s">
        <v>546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6">
        <v>9</v>
      </c>
      <c r="O1267" s="4" t="s">
        <v>20</v>
      </c>
    </row>
    <row r="1268" spans="1:15" x14ac:dyDescent="0.25">
      <c r="A1268" s="9">
        <v>44895</v>
      </c>
      <c r="B1268" s="4" t="s">
        <v>13</v>
      </c>
      <c r="C1268" s="4" t="s">
        <v>17</v>
      </c>
      <c r="D1268" s="3" t="s">
        <v>547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6">
        <v>9</v>
      </c>
      <c r="O1268" s="4" t="s">
        <v>20</v>
      </c>
    </row>
    <row r="1269" spans="1:15" x14ac:dyDescent="0.25">
      <c r="A1269" s="9">
        <v>44895</v>
      </c>
      <c r="B1269" s="4" t="s">
        <v>13</v>
      </c>
      <c r="C1269" s="4" t="s">
        <v>17</v>
      </c>
      <c r="D1269" s="3" t="s">
        <v>548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6">
        <v>9</v>
      </c>
      <c r="O1269" s="4" t="s">
        <v>20</v>
      </c>
    </row>
    <row r="1270" spans="1:15" x14ac:dyDescent="0.25">
      <c r="A1270" s="9">
        <v>44895</v>
      </c>
      <c r="B1270" s="4" t="s">
        <v>13</v>
      </c>
      <c r="C1270" s="4" t="s">
        <v>17</v>
      </c>
      <c r="D1270" s="3" t="s">
        <v>549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6">
        <v>9</v>
      </c>
      <c r="O1270" s="4" t="s">
        <v>20</v>
      </c>
    </row>
    <row r="1271" spans="1:15" x14ac:dyDescent="0.25">
      <c r="A1271" s="9">
        <v>44895</v>
      </c>
      <c r="B1271" s="4" t="s">
        <v>13</v>
      </c>
      <c r="C1271" s="4" t="s">
        <v>17</v>
      </c>
      <c r="D1271" s="3" t="s">
        <v>550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6">
        <v>9</v>
      </c>
      <c r="O1271" s="4" t="s">
        <v>20</v>
      </c>
    </row>
    <row r="1272" spans="1:15" x14ac:dyDescent="0.25">
      <c r="A1272" s="9">
        <v>44895</v>
      </c>
      <c r="B1272" s="4" t="s">
        <v>13</v>
      </c>
      <c r="C1272" s="4" t="s">
        <v>17</v>
      </c>
      <c r="D1272" s="3" t="s">
        <v>551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6">
        <v>9</v>
      </c>
      <c r="O1272" s="4" t="s">
        <v>20</v>
      </c>
    </row>
    <row r="1273" spans="1:15" x14ac:dyDescent="0.25">
      <c r="A1273" s="9">
        <v>44895</v>
      </c>
      <c r="B1273" s="4" t="s">
        <v>13</v>
      </c>
      <c r="C1273" s="4" t="s">
        <v>17</v>
      </c>
      <c r="D1273" s="3" t="s">
        <v>552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6">
        <f>9+24</f>
        <v>33</v>
      </c>
      <c r="O1273" s="4" t="s">
        <v>20</v>
      </c>
    </row>
    <row r="1274" spans="1:15" x14ac:dyDescent="0.25">
      <c r="A1274" s="9">
        <v>44895</v>
      </c>
      <c r="B1274" s="4" t="s">
        <v>13</v>
      </c>
      <c r="C1274" s="4" t="s">
        <v>17</v>
      </c>
      <c r="D1274" s="3" t="s">
        <v>553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6">
        <v>9</v>
      </c>
      <c r="O1274" s="4" t="s">
        <v>20</v>
      </c>
    </row>
    <row r="1275" spans="1:15" x14ac:dyDescent="0.25">
      <c r="A1275" s="9">
        <v>44895</v>
      </c>
      <c r="B1275" s="4" t="s">
        <v>13</v>
      </c>
      <c r="C1275" s="4" t="s">
        <v>17</v>
      </c>
      <c r="D1275" s="3" t="s">
        <v>554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6"/>
      <c r="O1275" s="4" t="s">
        <v>20</v>
      </c>
    </row>
    <row r="1276" spans="1:15" x14ac:dyDescent="0.25">
      <c r="A1276" s="9">
        <v>44895</v>
      </c>
      <c r="B1276" s="4" t="s">
        <v>13</v>
      </c>
      <c r="C1276" s="4" t="s">
        <v>17</v>
      </c>
      <c r="D1276" s="3" t="s">
        <v>555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6">
        <v>9</v>
      </c>
      <c r="O1276" s="4" t="s">
        <v>20</v>
      </c>
    </row>
    <row r="1277" spans="1:15" x14ac:dyDescent="0.25">
      <c r="A1277" s="9">
        <v>44895</v>
      </c>
      <c r="B1277" s="4" t="s">
        <v>13</v>
      </c>
      <c r="C1277" s="4" t="s">
        <v>17</v>
      </c>
      <c r="D1277" s="3" t="s">
        <v>556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6">
        <v>14</v>
      </c>
      <c r="O1277" s="4" t="s">
        <v>20</v>
      </c>
    </row>
    <row r="1278" spans="1:15" x14ac:dyDescent="0.25">
      <c r="A1278" s="9">
        <v>44895</v>
      </c>
      <c r="B1278" s="4" t="s">
        <v>13</v>
      </c>
      <c r="C1278" s="4" t="s">
        <v>17</v>
      </c>
      <c r="D1278" s="3" t="s">
        <v>557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6">
        <v>9</v>
      </c>
      <c r="O1278" s="4" t="s">
        <v>20</v>
      </c>
    </row>
    <row r="1279" spans="1:15" x14ac:dyDescent="0.25">
      <c r="A1279" s="9">
        <v>44895</v>
      </c>
      <c r="B1279" s="4" t="s">
        <v>13</v>
      </c>
      <c r="C1279" s="4" t="s">
        <v>17</v>
      </c>
      <c r="D1279" s="3" t="s">
        <v>558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6">
        <v>9</v>
      </c>
      <c r="O1279" s="4" t="s">
        <v>20</v>
      </c>
    </row>
    <row r="1280" spans="1:15" x14ac:dyDescent="0.25">
      <c r="A1280" s="9">
        <v>44895</v>
      </c>
      <c r="B1280" s="4" t="s">
        <v>13</v>
      </c>
      <c r="C1280" s="4" t="s">
        <v>17</v>
      </c>
      <c r="D1280" s="3" t="s">
        <v>559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6">
        <v>9</v>
      </c>
      <c r="O1280" s="4" t="s">
        <v>20</v>
      </c>
    </row>
    <row r="1281" spans="1:15" x14ac:dyDescent="0.25">
      <c r="A1281" s="9">
        <v>44895</v>
      </c>
      <c r="B1281" s="4" t="s">
        <v>13</v>
      </c>
      <c r="C1281" s="4" t="s">
        <v>17</v>
      </c>
      <c r="D1281" s="3" t="s">
        <v>560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6">
        <v>9</v>
      </c>
      <c r="O1281" s="4" t="s">
        <v>20</v>
      </c>
    </row>
    <row r="1282" spans="1:15" x14ac:dyDescent="0.25">
      <c r="A1282" s="9">
        <v>44895</v>
      </c>
      <c r="B1282" s="4" t="s">
        <v>13</v>
      </c>
      <c r="C1282" s="4" t="s">
        <v>17</v>
      </c>
      <c r="D1282" s="3" t="s">
        <v>561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6">
        <v>14</v>
      </c>
      <c r="O1282" s="4" t="s">
        <v>20</v>
      </c>
    </row>
    <row r="1283" spans="1:15" x14ac:dyDescent="0.25">
      <c r="A1283" s="9">
        <v>44895</v>
      </c>
      <c r="B1283" s="4" t="s">
        <v>13</v>
      </c>
      <c r="C1283" s="4" t="s">
        <v>17</v>
      </c>
      <c r="D1283" s="3" t="s">
        <v>562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6">
        <v>9</v>
      </c>
      <c r="O1283" s="4" t="s">
        <v>20</v>
      </c>
    </row>
    <row r="1284" spans="1:15" x14ac:dyDescent="0.25">
      <c r="A1284" s="9">
        <v>44895</v>
      </c>
      <c r="B1284" s="4" t="s">
        <v>13</v>
      </c>
      <c r="C1284" s="4" t="s">
        <v>17</v>
      </c>
      <c r="D1284" s="3" t="s">
        <v>563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6">
        <v>9</v>
      </c>
      <c r="O1284" s="4" t="s">
        <v>20</v>
      </c>
    </row>
    <row r="1285" spans="1:15" x14ac:dyDescent="0.25">
      <c r="A1285" s="9">
        <v>44895</v>
      </c>
      <c r="B1285" s="4" t="s">
        <v>13</v>
      </c>
      <c r="C1285" s="4" t="s">
        <v>17</v>
      </c>
      <c r="D1285" s="3" t="s">
        <v>564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6">
        <f>14+24</f>
        <v>38</v>
      </c>
      <c r="O1285" s="4" t="s">
        <v>20</v>
      </c>
    </row>
    <row r="1286" spans="1:15" x14ac:dyDescent="0.25">
      <c r="A1286" s="9">
        <v>44895</v>
      </c>
      <c r="B1286" s="4" t="s">
        <v>13</v>
      </c>
      <c r="C1286" s="4" t="s">
        <v>17</v>
      </c>
      <c r="D1286" s="3" t="s">
        <v>565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6">
        <v>9</v>
      </c>
      <c r="O1286" s="4" t="s">
        <v>21</v>
      </c>
    </row>
    <row r="1287" spans="1:15" x14ac:dyDescent="0.25">
      <c r="A1287" s="9">
        <v>44895</v>
      </c>
      <c r="B1287" s="4" t="s">
        <v>13</v>
      </c>
      <c r="C1287" s="4" t="s">
        <v>17</v>
      </c>
      <c r="D1287" s="3" t="s">
        <v>566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6">
        <v>9</v>
      </c>
      <c r="O1287" s="4" t="s">
        <v>21</v>
      </c>
    </row>
    <row r="1288" spans="1:15" x14ac:dyDescent="0.25">
      <c r="A1288" s="9">
        <v>44895</v>
      </c>
      <c r="B1288" s="4" t="s">
        <v>13</v>
      </c>
      <c r="C1288" s="4" t="s">
        <v>17</v>
      </c>
      <c r="D1288" s="3" t="s">
        <v>567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6">
        <v>9</v>
      </c>
      <c r="O1288" s="4" t="s">
        <v>21</v>
      </c>
    </row>
    <row r="1289" spans="1:15" x14ac:dyDescent="0.25">
      <c r="A1289" s="9">
        <v>44895</v>
      </c>
      <c r="B1289" s="4" t="s">
        <v>13</v>
      </c>
      <c r="C1289" s="4" t="s">
        <v>17</v>
      </c>
      <c r="D1289" s="3" t="s">
        <v>568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6">
        <v>9</v>
      </c>
      <c r="O1289" s="4" t="s">
        <v>21</v>
      </c>
    </row>
    <row r="1290" spans="1:15" x14ac:dyDescent="0.25">
      <c r="A1290" s="9">
        <v>44895</v>
      </c>
      <c r="B1290" s="4" t="s">
        <v>13</v>
      </c>
      <c r="C1290" s="4" t="s">
        <v>17</v>
      </c>
      <c r="D1290" s="3" t="s">
        <v>569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6">
        <v>14</v>
      </c>
      <c r="O1290" s="4" t="s">
        <v>21</v>
      </c>
    </row>
    <row r="1291" spans="1:15" x14ac:dyDescent="0.25">
      <c r="A1291" s="9">
        <v>44895</v>
      </c>
      <c r="B1291" s="4" t="s">
        <v>13</v>
      </c>
      <c r="C1291" s="4" t="s">
        <v>17</v>
      </c>
      <c r="D1291" s="3" t="s">
        <v>570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6">
        <v>9</v>
      </c>
      <c r="O1291" s="4" t="s">
        <v>21</v>
      </c>
    </row>
    <row r="1292" spans="1:15" x14ac:dyDescent="0.25">
      <c r="A1292" s="9">
        <v>44895</v>
      </c>
      <c r="B1292" s="4" t="s">
        <v>13</v>
      </c>
      <c r="C1292" s="4" t="s">
        <v>17</v>
      </c>
      <c r="D1292" s="3" t="s">
        <v>571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6">
        <f>9+24+9.5</f>
        <v>42.5</v>
      </c>
      <c r="O1292" s="4" t="s">
        <v>21</v>
      </c>
    </row>
    <row r="1293" spans="1:15" x14ac:dyDescent="0.25">
      <c r="A1293" s="9">
        <v>44895</v>
      </c>
      <c r="B1293" s="4" t="s">
        <v>13</v>
      </c>
      <c r="C1293" s="4" t="s">
        <v>17</v>
      </c>
      <c r="D1293" s="3" t="s">
        <v>572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6">
        <v>9</v>
      </c>
      <c r="O1293" s="4" t="s">
        <v>21</v>
      </c>
    </row>
    <row r="1294" spans="1:15" x14ac:dyDescent="0.25">
      <c r="A1294" s="9">
        <v>44895</v>
      </c>
      <c r="B1294" s="4" t="s">
        <v>13</v>
      </c>
      <c r="C1294" s="4" t="s">
        <v>17</v>
      </c>
      <c r="D1294" s="3" t="s">
        <v>573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6">
        <v>9</v>
      </c>
      <c r="O1294" s="4" t="s">
        <v>21</v>
      </c>
    </row>
    <row r="1295" spans="1:15" x14ac:dyDescent="0.25">
      <c r="A1295" s="9">
        <v>44895</v>
      </c>
      <c r="B1295" s="4" t="s">
        <v>13</v>
      </c>
      <c r="C1295" s="4" t="s">
        <v>17</v>
      </c>
      <c r="D1295" s="3" t="s">
        <v>574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6"/>
      <c r="O1295" s="4" t="s">
        <v>21</v>
      </c>
    </row>
    <row r="1296" spans="1:15" x14ac:dyDescent="0.25">
      <c r="A1296" s="9">
        <v>44895</v>
      </c>
      <c r="B1296" s="4" t="s">
        <v>13</v>
      </c>
      <c r="C1296" s="4" t="s">
        <v>17</v>
      </c>
      <c r="D1296" s="3" t="s">
        <v>575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6">
        <v>9</v>
      </c>
      <c r="O1296" s="4" t="s">
        <v>21</v>
      </c>
    </row>
    <row r="1297" spans="1:15" x14ac:dyDescent="0.25">
      <c r="A1297" s="9">
        <v>44895</v>
      </c>
      <c r="B1297" s="4" t="s">
        <v>13</v>
      </c>
      <c r="C1297" s="4" t="s">
        <v>17</v>
      </c>
      <c r="D1297" s="3" t="s">
        <v>576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6">
        <v>9</v>
      </c>
      <c r="O1297" s="4" t="s">
        <v>21</v>
      </c>
    </row>
    <row r="1298" spans="1:15" x14ac:dyDescent="0.25">
      <c r="A1298" s="9">
        <v>44895</v>
      </c>
      <c r="B1298" s="4" t="s">
        <v>13</v>
      </c>
      <c r="C1298" s="4" t="s">
        <v>17</v>
      </c>
      <c r="D1298" s="3" t="s">
        <v>577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6">
        <v>9</v>
      </c>
      <c r="O1298" s="4" t="s">
        <v>21</v>
      </c>
    </row>
    <row r="1299" spans="1:15" x14ac:dyDescent="0.25">
      <c r="A1299" s="9">
        <v>44895</v>
      </c>
      <c r="B1299" s="4" t="s">
        <v>13</v>
      </c>
      <c r="C1299" s="4" t="s">
        <v>17</v>
      </c>
      <c r="D1299" s="3" t="s">
        <v>578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6">
        <v>14</v>
      </c>
      <c r="O1299" s="4" t="s">
        <v>21</v>
      </c>
    </row>
    <row r="1300" spans="1:15" x14ac:dyDescent="0.25">
      <c r="A1300" s="9">
        <v>44895</v>
      </c>
      <c r="B1300" s="4" t="s">
        <v>13</v>
      </c>
      <c r="C1300" s="4" t="s">
        <v>17</v>
      </c>
      <c r="D1300" s="3" t="s">
        <v>579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6">
        <f>9+27</f>
        <v>36</v>
      </c>
      <c r="O1300" s="4" t="s">
        <v>21</v>
      </c>
    </row>
    <row r="1301" spans="1:15" x14ac:dyDescent="0.25">
      <c r="A1301" s="9">
        <v>44895</v>
      </c>
      <c r="B1301" s="4" t="s">
        <v>13</v>
      </c>
      <c r="C1301" s="4" t="s">
        <v>17</v>
      </c>
      <c r="D1301" s="3" t="s">
        <v>580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6">
        <v>9</v>
      </c>
      <c r="O1301" s="4" t="s">
        <v>21</v>
      </c>
    </row>
    <row r="1302" spans="1:15" x14ac:dyDescent="0.25">
      <c r="A1302" s="9">
        <v>44895</v>
      </c>
      <c r="B1302" s="4" t="s">
        <v>13</v>
      </c>
      <c r="C1302" s="4" t="s">
        <v>17</v>
      </c>
      <c r="D1302" s="3" t="s">
        <v>581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6">
        <v>9</v>
      </c>
      <c r="O1302" s="4" t="s">
        <v>21</v>
      </c>
    </row>
    <row r="1303" spans="1:15" x14ac:dyDescent="0.25">
      <c r="A1303" s="9">
        <v>44895</v>
      </c>
      <c r="B1303" s="4" t="s">
        <v>14</v>
      </c>
      <c r="C1303" s="4" t="s">
        <v>17</v>
      </c>
      <c r="D1303" s="3" t="s">
        <v>582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6">
        <v>14</v>
      </c>
      <c r="O1303" s="4" t="s">
        <v>21</v>
      </c>
    </row>
    <row r="1304" spans="1:15" x14ac:dyDescent="0.25">
      <c r="A1304" s="9">
        <v>44895</v>
      </c>
      <c r="B1304" s="4" t="s">
        <v>14</v>
      </c>
      <c r="C1304" s="4" t="s">
        <v>17</v>
      </c>
      <c r="D1304" s="3" t="s">
        <v>583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6">
        <v>14</v>
      </c>
      <c r="O1304" s="4" t="s">
        <v>21</v>
      </c>
    </row>
    <row r="1305" spans="1:15" x14ac:dyDescent="0.25">
      <c r="A1305" s="9">
        <v>44895</v>
      </c>
      <c r="B1305" s="4" t="s">
        <v>14</v>
      </c>
      <c r="C1305" s="4" t="s">
        <v>17</v>
      </c>
      <c r="D1305" s="3" t="s">
        <v>584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6">
        <f>14+24</f>
        <v>38</v>
      </c>
      <c r="O1305" s="4" t="s">
        <v>21</v>
      </c>
    </row>
    <row r="1306" spans="1:15" x14ac:dyDescent="0.25">
      <c r="A1306" s="9">
        <v>44895</v>
      </c>
      <c r="B1306" s="4" t="s">
        <v>14</v>
      </c>
      <c r="C1306" s="4" t="s">
        <v>17</v>
      </c>
      <c r="D1306" s="3" t="s">
        <v>585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6">
        <v>14</v>
      </c>
      <c r="O1306" s="4" t="s">
        <v>21</v>
      </c>
    </row>
    <row r="1307" spans="1:15" x14ac:dyDescent="0.25">
      <c r="A1307" s="9">
        <v>44895</v>
      </c>
      <c r="B1307" s="4" t="s">
        <v>14</v>
      </c>
      <c r="C1307" s="4" t="s">
        <v>17</v>
      </c>
      <c r="D1307" s="3" t="s">
        <v>586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6">
        <v>14</v>
      </c>
      <c r="O1307" s="4" t="s">
        <v>21</v>
      </c>
    </row>
    <row r="1308" spans="1:15" x14ac:dyDescent="0.25">
      <c r="A1308" s="9">
        <v>44895</v>
      </c>
      <c r="B1308" s="4" t="s">
        <v>14</v>
      </c>
      <c r="C1308" s="4" t="s">
        <v>17</v>
      </c>
      <c r="D1308" s="3" t="s">
        <v>587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6">
        <v>14</v>
      </c>
      <c r="O1308" s="4" t="s">
        <v>21</v>
      </c>
    </row>
    <row r="1309" spans="1:15" x14ac:dyDescent="0.25">
      <c r="A1309" s="9">
        <v>44895</v>
      </c>
      <c r="B1309" s="4" t="s">
        <v>14</v>
      </c>
      <c r="C1309" s="4" t="s">
        <v>17</v>
      </c>
      <c r="D1309" s="3" t="s">
        <v>588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6">
        <v>14</v>
      </c>
      <c r="O1309" s="4" t="s">
        <v>21</v>
      </c>
    </row>
    <row r="1310" spans="1:15" x14ac:dyDescent="0.25">
      <c r="A1310" s="9">
        <v>44895</v>
      </c>
      <c r="B1310" s="4" t="s">
        <v>14</v>
      </c>
      <c r="C1310" s="4" t="s">
        <v>17</v>
      </c>
      <c r="D1310" s="3" t="s">
        <v>589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6">
        <v>14</v>
      </c>
      <c r="O1310" s="4" t="s">
        <v>21</v>
      </c>
    </row>
    <row r="1311" spans="1:15" x14ac:dyDescent="0.25">
      <c r="A1311" s="9">
        <v>44895</v>
      </c>
      <c r="B1311" s="4" t="s">
        <v>14</v>
      </c>
      <c r="C1311" s="4" t="s">
        <v>17</v>
      </c>
      <c r="D1311" s="3" t="s">
        <v>590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6">
        <v>14</v>
      </c>
      <c r="O1311" s="4" t="s">
        <v>21</v>
      </c>
    </row>
    <row r="1312" spans="1:15" x14ac:dyDescent="0.25">
      <c r="A1312" s="9">
        <v>44895</v>
      </c>
      <c r="B1312" s="4" t="s">
        <v>14</v>
      </c>
      <c r="C1312" s="4" t="s">
        <v>17</v>
      </c>
      <c r="D1312" s="3" t="s">
        <v>591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6">
        <v>14</v>
      </c>
      <c r="O1312" s="4" t="s">
        <v>21</v>
      </c>
    </row>
    <row r="1313" spans="1:15" x14ac:dyDescent="0.25">
      <c r="A1313" s="9">
        <v>44895</v>
      </c>
      <c r="B1313" s="4" t="s">
        <v>14</v>
      </c>
      <c r="C1313" s="4" t="s">
        <v>17</v>
      </c>
      <c r="D1313" s="3" t="s">
        <v>592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6">
        <f>14+7</f>
        <v>21</v>
      </c>
      <c r="O1313" s="4" t="s">
        <v>21</v>
      </c>
    </row>
    <row r="1314" spans="1:15" x14ac:dyDescent="0.25">
      <c r="A1314" s="9">
        <v>44895</v>
      </c>
      <c r="B1314" s="4" t="s">
        <v>14</v>
      </c>
      <c r="C1314" s="4" t="s">
        <v>17</v>
      </c>
      <c r="D1314" s="3" t="s">
        <v>593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6">
        <v>14</v>
      </c>
      <c r="O1314" s="4" t="s">
        <v>21</v>
      </c>
    </row>
    <row r="1315" spans="1:15" x14ac:dyDescent="0.25">
      <c r="A1315" s="9">
        <v>44895</v>
      </c>
      <c r="B1315" s="4" t="s">
        <v>14</v>
      </c>
      <c r="C1315" s="4" t="s">
        <v>17</v>
      </c>
      <c r="D1315" s="3" t="s">
        <v>594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6">
        <v>14</v>
      </c>
      <c r="O1315" s="4" t="s">
        <v>21</v>
      </c>
    </row>
    <row r="1316" spans="1:15" x14ac:dyDescent="0.25">
      <c r="A1316" s="9">
        <v>44895</v>
      </c>
      <c r="B1316" s="4" t="s">
        <v>14</v>
      </c>
      <c r="C1316" s="4" t="s">
        <v>17</v>
      </c>
      <c r="D1316" s="3" t="s">
        <v>595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6">
        <v>14</v>
      </c>
      <c r="O1316" s="4" t="s">
        <v>21</v>
      </c>
    </row>
    <row r="1317" spans="1:15" x14ac:dyDescent="0.25">
      <c r="A1317" s="9">
        <v>44895</v>
      </c>
      <c r="B1317" s="4" t="s">
        <v>14</v>
      </c>
      <c r="C1317" s="4" t="s">
        <v>17</v>
      </c>
      <c r="D1317" s="3" t="s">
        <v>596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6">
        <v>14</v>
      </c>
      <c r="O1317" s="4" t="s">
        <v>21</v>
      </c>
    </row>
    <row r="1318" spans="1:15" x14ac:dyDescent="0.25">
      <c r="A1318" s="9">
        <v>44895</v>
      </c>
      <c r="B1318" s="4" t="s">
        <v>14</v>
      </c>
      <c r="C1318" s="4" t="s">
        <v>17</v>
      </c>
      <c r="D1318" s="3" t="s">
        <v>597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6">
        <f>17+7</f>
        <v>24</v>
      </c>
      <c r="O1318" s="4" t="s">
        <v>21</v>
      </c>
    </row>
    <row r="1319" spans="1:15" x14ac:dyDescent="0.25">
      <c r="A1319" s="9">
        <v>44895</v>
      </c>
      <c r="B1319" s="4" t="s">
        <v>14</v>
      </c>
      <c r="C1319" s="4" t="s">
        <v>17</v>
      </c>
      <c r="D1319" s="3" t="s">
        <v>598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6">
        <v>9</v>
      </c>
      <c r="O1319" s="4" t="s">
        <v>21</v>
      </c>
    </row>
    <row r="1320" spans="1:15" x14ac:dyDescent="0.25">
      <c r="A1320" s="9">
        <v>44895</v>
      </c>
      <c r="B1320" s="4" t="s">
        <v>14</v>
      </c>
      <c r="C1320" s="4" t="s">
        <v>17</v>
      </c>
      <c r="D1320" s="3" t="s">
        <v>599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6">
        <f>12+27</f>
        <v>39</v>
      </c>
      <c r="O1320" s="4" t="s">
        <v>21</v>
      </c>
    </row>
    <row r="1321" spans="1:15" x14ac:dyDescent="0.25">
      <c r="A1321" s="9">
        <v>44895</v>
      </c>
      <c r="B1321" s="4" t="s">
        <v>14</v>
      </c>
      <c r="C1321" s="4" t="s">
        <v>17</v>
      </c>
      <c r="D1321" s="3" t="s">
        <v>600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6">
        <f>9.5+24</f>
        <v>33.5</v>
      </c>
      <c r="O1321" s="4" t="s">
        <v>21</v>
      </c>
    </row>
    <row r="1322" spans="1:15" x14ac:dyDescent="0.25">
      <c r="A1322" s="9">
        <v>44895</v>
      </c>
      <c r="B1322" s="4" t="s">
        <v>14</v>
      </c>
      <c r="C1322" s="4" t="s">
        <v>17</v>
      </c>
      <c r="D1322" s="3" t="s">
        <v>601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6">
        <v>14</v>
      </c>
      <c r="O1322" s="4" t="s">
        <v>21</v>
      </c>
    </row>
    <row r="1323" spans="1:15" x14ac:dyDescent="0.25">
      <c r="A1323" s="9">
        <v>44895</v>
      </c>
      <c r="B1323" s="4" t="s">
        <v>14</v>
      </c>
      <c r="C1323" s="4" t="s">
        <v>17</v>
      </c>
      <c r="D1323" s="3" t="s">
        <v>602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6">
        <f>9.5+7+7+24</f>
        <v>47.5</v>
      </c>
      <c r="O1323" s="4" t="s">
        <v>21</v>
      </c>
    </row>
    <row r="1324" spans="1:15" x14ac:dyDescent="0.25">
      <c r="A1324" s="9">
        <v>44895</v>
      </c>
      <c r="B1324" s="4" t="s">
        <v>14</v>
      </c>
      <c r="C1324" s="4" t="s">
        <v>17</v>
      </c>
      <c r="D1324" s="3" t="s">
        <v>603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6">
        <v>14</v>
      </c>
      <c r="O1324" s="4" t="s">
        <v>21</v>
      </c>
    </row>
    <row r="1325" spans="1:15" x14ac:dyDescent="0.25">
      <c r="A1325" s="9">
        <v>44895</v>
      </c>
      <c r="B1325" s="4" t="s">
        <v>14</v>
      </c>
      <c r="C1325" s="4" t="s">
        <v>17</v>
      </c>
      <c r="D1325" s="3" t="s">
        <v>604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6">
        <v>19</v>
      </c>
      <c r="O1325" s="4" t="s">
        <v>20</v>
      </c>
    </row>
    <row r="1326" spans="1:15" x14ac:dyDescent="0.25">
      <c r="A1326" s="9">
        <v>44895</v>
      </c>
      <c r="B1326" s="4" t="s">
        <v>14</v>
      </c>
      <c r="C1326" s="4" t="s">
        <v>17</v>
      </c>
      <c r="D1326" s="3" t="s">
        <v>605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6">
        <v>14</v>
      </c>
      <c r="O1326" s="4" t="s">
        <v>20</v>
      </c>
    </row>
    <row r="1327" spans="1:15" x14ac:dyDescent="0.25">
      <c r="A1327" s="9">
        <v>44895</v>
      </c>
      <c r="B1327" s="4" t="s">
        <v>14</v>
      </c>
      <c r="C1327" s="4" t="s">
        <v>17</v>
      </c>
      <c r="D1327" s="3" t="s">
        <v>606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6">
        <v>14</v>
      </c>
      <c r="O1327" s="4" t="s">
        <v>20</v>
      </c>
    </row>
    <row r="1328" spans="1:15" x14ac:dyDescent="0.25">
      <c r="A1328" s="9">
        <v>44895</v>
      </c>
      <c r="B1328" s="4" t="s">
        <v>14</v>
      </c>
      <c r="C1328" s="4" t="s">
        <v>17</v>
      </c>
      <c r="D1328" s="3" t="s">
        <v>607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6">
        <v>14</v>
      </c>
      <c r="O1328" s="4" t="s">
        <v>20</v>
      </c>
    </row>
    <row r="1329" spans="1:15" x14ac:dyDescent="0.25">
      <c r="A1329" s="9">
        <v>44895</v>
      </c>
      <c r="B1329" s="4" t="s">
        <v>14</v>
      </c>
      <c r="C1329" s="4" t="s">
        <v>17</v>
      </c>
      <c r="D1329" s="3" t="s">
        <v>608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6">
        <v>11</v>
      </c>
      <c r="O1329" s="4" t="s">
        <v>20</v>
      </c>
    </row>
    <row r="1330" spans="1:15" x14ac:dyDescent="0.25">
      <c r="A1330" s="9">
        <v>44895</v>
      </c>
      <c r="B1330" s="4" t="s">
        <v>14</v>
      </c>
      <c r="C1330" s="4" t="s">
        <v>17</v>
      </c>
      <c r="D1330" s="3" t="s">
        <v>609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6">
        <v>14</v>
      </c>
      <c r="O1330" s="4" t="s">
        <v>20</v>
      </c>
    </row>
    <row r="1331" spans="1:15" x14ac:dyDescent="0.25">
      <c r="A1331" s="9">
        <v>44895</v>
      </c>
      <c r="B1331" s="4" t="s">
        <v>14</v>
      </c>
      <c r="C1331" s="4" t="s">
        <v>17</v>
      </c>
      <c r="D1331" s="3" t="s">
        <v>610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6">
        <v>14</v>
      </c>
      <c r="O1331" s="4" t="s">
        <v>20</v>
      </c>
    </row>
    <row r="1332" spans="1:15" x14ac:dyDescent="0.25">
      <c r="A1332" s="9">
        <v>44895</v>
      </c>
      <c r="B1332" s="4" t="s">
        <v>14</v>
      </c>
      <c r="C1332" s="4" t="s">
        <v>17</v>
      </c>
      <c r="D1332" s="3" t="s">
        <v>611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6">
        <v>14</v>
      </c>
      <c r="O1332" s="4" t="s">
        <v>20</v>
      </c>
    </row>
    <row r="1333" spans="1:15" x14ac:dyDescent="0.25">
      <c r="A1333" s="9">
        <v>44895</v>
      </c>
      <c r="B1333" s="4" t="s">
        <v>14</v>
      </c>
      <c r="C1333" s="4" t="s">
        <v>17</v>
      </c>
      <c r="D1333" s="3" t="s">
        <v>612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6">
        <v>14</v>
      </c>
      <c r="O1333" s="4" t="s">
        <v>20</v>
      </c>
    </row>
    <row r="1334" spans="1:15" x14ac:dyDescent="0.25">
      <c r="A1334" s="9">
        <v>44895</v>
      </c>
      <c r="B1334" s="4" t="s">
        <v>14</v>
      </c>
      <c r="C1334" s="4" t="s">
        <v>17</v>
      </c>
      <c r="D1334" s="3" t="s">
        <v>613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6">
        <v>14</v>
      </c>
      <c r="O1334" s="4" t="s">
        <v>20</v>
      </c>
    </row>
    <row r="1335" spans="1:15" x14ac:dyDescent="0.25">
      <c r="A1335" s="9">
        <v>44895</v>
      </c>
      <c r="B1335" s="4" t="s">
        <v>14</v>
      </c>
      <c r="C1335" s="4" t="s">
        <v>17</v>
      </c>
      <c r="D1335" s="3" t="s">
        <v>614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6">
        <v>14</v>
      </c>
      <c r="O1335" s="4" t="s">
        <v>20</v>
      </c>
    </row>
    <row r="1336" spans="1:15" x14ac:dyDescent="0.25">
      <c r="A1336" s="9">
        <v>44895</v>
      </c>
      <c r="B1336" s="4" t="s">
        <v>14</v>
      </c>
      <c r="C1336" s="4" t="s">
        <v>17</v>
      </c>
      <c r="D1336" s="3" t="s">
        <v>615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6">
        <v>14</v>
      </c>
      <c r="O1336" s="4" t="s">
        <v>20</v>
      </c>
    </row>
    <row r="1337" spans="1:15" x14ac:dyDescent="0.25">
      <c r="A1337" s="9">
        <v>44895</v>
      </c>
      <c r="B1337" s="4" t="s">
        <v>14</v>
      </c>
      <c r="C1337" s="4" t="s">
        <v>17</v>
      </c>
      <c r="D1337" s="3" t="s">
        <v>616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6">
        <v>14</v>
      </c>
      <c r="O1337" s="4" t="s">
        <v>20</v>
      </c>
    </row>
    <row r="1338" spans="1:15" x14ac:dyDescent="0.25">
      <c r="A1338" s="9">
        <v>44895</v>
      </c>
      <c r="B1338" s="4" t="s">
        <v>14</v>
      </c>
      <c r="C1338" s="4" t="s">
        <v>17</v>
      </c>
      <c r="D1338" s="3" t="s">
        <v>617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6">
        <f>16+24</f>
        <v>40</v>
      </c>
      <c r="O1338" s="4" t="s">
        <v>20</v>
      </c>
    </row>
    <row r="1339" spans="1:15" x14ac:dyDescent="0.25">
      <c r="A1339" s="9">
        <v>44895</v>
      </c>
      <c r="B1339" s="4" t="s">
        <v>14</v>
      </c>
      <c r="C1339" s="4" t="s">
        <v>17</v>
      </c>
      <c r="D1339" s="3" t="s">
        <v>618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6">
        <v>14</v>
      </c>
      <c r="O1339" s="4" t="s">
        <v>20</v>
      </c>
    </row>
    <row r="1340" spans="1:15" x14ac:dyDescent="0.25">
      <c r="A1340" s="9">
        <v>44895</v>
      </c>
      <c r="B1340" s="4" t="s">
        <v>14</v>
      </c>
      <c r="C1340" s="4" t="s">
        <v>17</v>
      </c>
      <c r="D1340" s="3" t="s">
        <v>619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6">
        <v>14</v>
      </c>
      <c r="O1340" s="4" t="s">
        <v>20</v>
      </c>
    </row>
    <row r="1341" spans="1:15" x14ac:dyDescent="0.25">
      <c r="A1341" s="9">
        <v>44895</v>
      </c>
      <c r="B1341" s="4" t="s">
        <v>14</v>
      </c>
      <c r="C1341" s="4" t="s">
        <v>17</v>
      </c>
      <c r="D1341" s="3" t="s">
        <v>620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6">
        <v>14</v>
      </c>
      <c r="O1341" s="4" t="s">
        <v>20</v>
      </c>
    </row>
    <row r="1342" spans="1:15" x14ac:dyDescent="0.25">
      <c r="A1342" s="9">
        <v>44895</v>
      </c>
      <c r="B1342" s="4" t="s">
        <v>14</v>
      </c>
      <c r="C1342" s="4" t="s">
        <v>17</v>
      </c>
      <c r="D1342" s="3" t="s">
        <v>621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6">
        <v>14</v>
      </c>
      <c r="O1342" s="4" t="s">
        <v>20</v>
      </c>
    </row>
    <row r="1343" spans="1:15" x14ac:dyDescent="0.25">
      <c r="A1343" s="9">
        <v>44895</v>
      </c>
      <c r="B1343" s="4" t="s">
        <v>14</v>
      </c>
      <c r="C1343" s="4" t="s">
        <v>17</v>
      </c>
      <c r="D1343" s="3" t="s">
        <v>622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6">
        <v>14</v>
      </c>
      <c r="O1343" s="4" t="s">
        <v>20</v>
      </c>
    </row>
    <row r="1344" spans="1:15" x14ac:dyDescent="0.25">
      <c r="A1344" s="9">
        <v>44895</v>
      </c>
      <c r="B1344" s="4" t="s">
        <v>14</v>
      </c>
      <c r="C1344" s="4" t="s">
        <v>17</v>
      </c>
      <c r="D1344" s="3" t="s">
        <v>623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6">
        <v>14</v>
      </c>
      <c r="O1344" s="4" t="s">
        <v>20</v>
      </c>
    </row>
    <row r="1345" spans="1:15" x14ac:dyDescent="0.25">
      <c r="A1345" s="9">
        <v>44895</v>
      </c>
      <c r="B1345" s="4" t="s">
        <v>14</v>
      </c>
      <c r="C1345" s="4" t="s">
        <v>17</v>
      </c>
      <c r="D1345" s="3" t="s">
        <v>624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6">
        <v>14</v>
      </c>
      <c r="O1345" s="4" t="s">
        <v>20</v>
      </c>
    </row>
    <row r="1346" spans="1:15" x14ac:dyDescent="0.25">
      <c r="A1346" s="9">
        <v>44895</v>
      </c>
      <c r="B1346" s="4" t="s">
        <v>14</v>
      </c>
      <c r="C1346" s="4" t="s">
        <v>17</v>
      </c>
      <c r="D1346" s="3" t="s">
        <v>625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6">
        <v>14</v>
      </c>
      <c r="O1346" s="4" t="s">
        <v>20</v>
      </c>
    </row>
    <row r="1347" spans="1:15" x14ac:dyDescent="0.25">
      <c r="A1347" s="9">
        <v>44895</v>
      </c>
      <c r="B1347" s="4" t="s">
        <v>14</v>
      </c>
      <c r="C1347" s="4" t="s">
        <v>17</v>
      </c>
      <c r="D1347" s="3" t="s">
        <v>626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6">
        <v>14</v>
      </c>
      <c r="O1347" s="4" t="s">
        <v>20</v>
      </c>
    </row>
    <row r="1348" spans="1:15" x14ac:dyDescent="0.25">
      <c r="A1348" s="9">
        <v>44895</v>
      </c>
      <c r="B1348" s="4" t="s">
        <v>14</v>
      </c>
      <c r="C1348" s="4" t="s">
        <v>17</v>
      </c>
      <c r="D1348" s="3" t="s">
        <v>627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6">
        <v>14</v>
      </c>
      <c r="O1348" s="4" t="s">
        <v>20</v>
      </c>
    </row>
    <row r="1349" spans="1:15" x14ac:dyDescent="0.25">
      <c r="A1349" s="9">
        <v>44895</v>
      </c>
      <c r="B1349" s="4" t="s">
        <v>14</v>
      </c>
      <c r="C1349" s="4" t="s">
        <v>17</v>
      </c>
      <c r="D1349" s="3" t="s">
        <v>628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6">
        <v>19</v>
      </c>
      <c r="O1349" s="4" t="s">
        <v>20</v>
      </c>
    </row>
    <row r="1350" spans="1:15" x14ac:dyDescent="0.25">
      <c r="A1350" s="9">
        <v>44895</v>
      </c>
      <c r="B1350" s="4" t="s">
        <v>14</v>
      </c>
      <c r="C1350" s="4" t="s">
        <v>17</v>
      </c>
      <c r="D1350" s="3" t="s">
        <v>629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6">
        <v>19</v>
      </c>
      <c r="O1350" s="4" t="s">
        <v>20</v>
      </c>
    </row>
    <row r="1351" spans="1:15" x14ac:dyDescent="0.25">
      <c r="A1351" s="9">
        <v>44895</v>
      </c>
      <c r="B1351" s="4" t="s">
        <v>14</v>
      </c>
      <c r="C1351" s="4" t="s">
        <v>17</v>
      </c>
      <c r="D1351" s="3" t="s">
        <v>630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6">
        <f>12+7+27+27+27+27+24</f>
        <v>151</v>
      </c>
      <c r="O1351" s="4" t="s">
        <v>20</v>
      </c>
    </row>
    <row r="1352" spans="1:15" x14ac:dyDescent="0.25">
      <c r="A1352" s="9">
        <v>44895</v>
      </c>
      <c r="B1352" s="4" t="s">
        <v>14</v>
      </c>
      <c r="C1352" s="4" t="s">
        <v>17</v>
      </c>
      <c r="D1352" s="3" t="s">
        <v>631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6">
        <f>16+27</f>
        <v>43</v>
      </c>
      <c r="O1352" s="4" t="s">
        <v>20</v>
      </c>
    </row>
    <row r="1353" spans="1:15" x14ac:dyDescent="0.25">
      <c r="A1353" s="9">
        <v>44895</v>
      </c>
      <c r="B1353" s="4" t="s">
        <v>14</v>
      </c>
      <c r="C1353" s="4" t="s">
        <v>17</v>
      </c>
      <c r="D1353" s="3" t="s">
        <v>632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6">
        <v>19</v>
      </c>
      <c r="O1353" s="4" t="s">
        <v>20</v>
      </c>
    </row>
    <row r="1354" spans="1:15" x14ac:dyDescent="0.25">
      <c r="A1354" s="9">
        <v>44895</v>
      </c>
      <c r="B1354" s="4" t="s">
        <v>14</v>
      </c>
      <c r="C1354" s="4" t="s">
        <v>17</v>
      </c>
      <c r="D1354" s="3" t="s">
        <v>633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6">
        <v>14</v>
      </c>
      <c r="O1354" s="4" t="s">
        <v>20</v>
      </c>
    </row>
    <row r="1355" spans="1:15" x14ac:dyDescent="0.25">
      <c r="A1355" s="9">
        <v>44895</v>
      </c>
      <c r="B1355" s="4" t="s">
        <v>14</v>
      </c>
      <c r="C1355" s="4" t="s">
        <v>17</v>
      </c>
      <c r="D1355" s="3" t="s">
        <v>634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6">
        <f>9+12</f>
        <v>21</v>
      </c>
      <c r="O1355" s="4" t="s">
        <v>20</v>
      </c>
    </row>
    <row r="1356" spans="1:15" x14ac:dyDescent="0.25">
      <c r="A1356" s="9">
        <v>44895</v>
      </c>
      <c r="B1356" s="4" t="s">
        <v>14</v>
      </c>
      <c r="C1356" s="4" t="s">
        <v>17</v>
      </c>
      <c r="D1356" s="3" t="s">
        <v>635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6">
        <v>19</v>
      </c>
      <c r="O1356" s="4" t="s">
        <v>20</v>
      </c>
    </row>
    <row r="1357" spans="1:15" x14ac:dyDescent="0.25">
      <c r="A1357" s="9">
        <v>44895</v>
      </c>
      <c r="B1357" s="4" t="s">
        <v>14</v>
      </c>
      <c r="C1357" s="4" t="s">
        <v>17</v>
      </c>
      <c r="D1357" s="3" t="s">
        <v>636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6">
        <v>24</v>
      </c>
      <c r="O1357" s="4" t="s">
        <v>20</v>
      </c>
    </row>
  </sheetData>
  <pageMargins left="0.7" right="0.7" top="0.75" bottom="0.75" header="0.3" footer="0.3"/>
  <pageSetup orientation="portrait" r:id="rId1"/>
  <ignoredErrors>
    <ignoredError sqref="N323 N376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B2:B494 B560:B1357</xm:sqref>
        </x14:dataValidation>
        <x14:dataValidation type="list" allowBlank="1" showInputMessage="1" showErrorMessage="1" xr:uid="{8DF66549-77CF-4682-AF8D-ED9F82308256}">
          <x14:formula1>
            <xm:f>Hoja2!$B$1:$B$2</xm:f>
          </x14:formula1>
          <xm:sqref>C2:C1357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O2:O494 O560:O1357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TRANSITO-ANT</cp:lastModifiedBy>
  <dcterms:created xsi:type="dcterms:W3CDTF">2023-02-22T17:32:23Z</dcterms:created>
  <dcterms:modified xsi:type="dcterms:W3CDTF">2023-11-23T15:53:28Z</dcterms:modified>
</cp:coreProperties>
</file>