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2022\"/>
    </mc:Choice>
  </mc:AlternateContent>
  <xr:revisionPtr revIDLastSave="0" documentId="13_ncr:1_{AEA423B6-0D55-4C35-846B-91E1787F4607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Septiembre 2022" sheetId="1" r:id="rId1"/>
    <sheet name="Hoja2" sheetId="2" r:id="rId2"/>
  </sheets>
  <definedNames>
    <definedName name="_xlnm._FilterDatabase" localSheetId="0" hidden="1">'Septiembre 2022'!$A$1:$O$1575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94" i="1" l="1"/>
  <c r="N1192" i="1"/>
  <c r="N1191" i="1"/>
  <c r="N1180" i="1"/>
  <c r="N1177" i="1"/>
  <c r="N1168" i="1"/>
  <c r="N1161" i="1"/>
  <c r="N1160" i="1"/>
  <c r="N1158" i="1"/>
  <c r="N1157" i="1"/>
  <c r="N1146" i="1"/>
  <c r="N1145" i="1"/>
  <c r="N1142" i="1"/>
  <c r="N1138" i="1"/>
  <c r="N1137" i="1"/>
  <c r="N1136" i="1"/>
  <c r="N1127" i="1"/>
  <c r="N1106" i="1"/>
  <c r="N1104" i="1"/>
  <c r="N1099" i="1"/>
  <c r="N1097" i="1"/>
  <c r="N1094" i="1"/>
  <c r="N1090" i="1"/>
  <c r="N1087" i="1"/>
  <c r="N1081" i="1"/>
  <c r="N1080" i="1"/>
  <c r="N1078" i="1"/>
  <c r="N1077" i="1"/>
  <c r="N84" i="1"/>
  <c r="N83" i="1"/>
  <c r="N82" i="1"/>
  <c r="N79" i="1"/>
  <c r="N76" i="1"/>
  <c r="N74" i="1"/>
  <c r="N73" i="1"/>
  <c r="N71" i="1"/>
  <c r="N70" i="1"/>
  <c r="N68" i="1"/>
  <c r="N66" i="1"/>
  <c r="N65" i="1"/>
  <c r="N56" i="1"/>
  <c r="N54" i="1"/>
  <c r="N706" i="1"/>
  <c r="N702" i="1"/>
  <c r="N700" i="1"/>
  <c r="N698" i="1"/>
  <c r="N687" i="1"/>
  <c r="N684" i="1"/>
  <c r="N1304" i="1"/>
  <c r="N1300" i="1"/>
  <c r="N1299" i="1"/>
  <c r="N1294" i="1"/>
  <c r="N1281" i="1"/>
  <c r="N1277" i="1"/>
  <c r="N1271" i="1"/>
  <c r="N1270" i="1"/>
  <c r="N1268" i="1"/>
  <c r="N1267" i="1"/>
  <c r="N1266" i="1"/>
  <c r="N1265" i="1"/>
  <c r="N1259" i="1"/>
  <c r="N1255" i="1"/>
  <c r="N1251" i="1"/>
  <c r="N1250" i="1"/>
  <c r="N1236" i="1"/>
  <c r="N1235" i="1"/>
  <c r="N1230" i="1"/>
  <c r="N1229" i="1"/>
  <c r="N1227" i="1"/>
  <c r="N1213" i="1"/>
  <c r="N1203" i="1"/>
  <c r="N1202" i="1"/>
  <c r="N381" i="1"/>
  <c r="N377" i="1"/>
  <c r="N376" i="1"/>
  <c r="N375" i="1"/>
  <c r="N372" i="1"/>
  <c r="N364" i="1"/>
  <c r="N359" i="1"/>
  <c r="N358" i="1"/>
  <c r="N355" i="1"/>
  <c r="N353" i="1"/>
  <c r="N235" i="1"/>
  <c r="N232" i="1"/>
  <c r="N229" i="1"/>
  <c r="N228" i="1"/>
  <c r="N227" i="1"/>
  <c r="N226" i="1"/>
  <c r="N223" i="1"/>
  <c r="N220" i="1"/>
  <c r="N133" i="1"/>
  <c r="N553" i="1"/>
  <c r="N606" i="1"/>
  <c r="N605" i="1"/>
  <c r="N604" i="1"/>
  <c r="N603" i="1"/>
  <c r="N214" i="1"/>
  <c r="N212" i="1"/>
  <c r="N211" i="1"/>
  <c r="N210" i="1"/>
  <c r="N209" i="1"/>
  <c r="N208" i="1"/>
  <c r="N206" i="1"/>
  <c r="N203" i="1"/>
  <c r="N198" i="1" l="1"/>
  <c r="N196" i="1"/>
  <c r="N195" i="1"/>
  <c r="N193" i="1"/>
  <c r="N192" i="1"/>
  <c r="N191" i="1"/>
  <c r="N189" i="1"/>
  <c r="N188" i="1"/>
  <c r="N187" i="1"/>
  <c r="N185" i="1"/>
  <c r="N184" i="1"/>
  <c r="N183" i="1"/>
  <c r="N181" i="1"/>
  <c r="N180" i="1"/>
  <c r="N132" i="1"/>
  <c r="N131" i="1"/>
  <c r="N130" i="1"/>
  <c r="N129" i="1"/>
  <c r="N128" i="1"/>
  <c r="N127" i="1"/>
  <c r="N125" i="1"/>
  <c r="N121" i="1"/>
  <c r="N120" i="1"/>
  <c r="N119" i="1"/>
  <c r="N117" i="1"/>
  <c r="N115" i="1"/>
  <c r="N114" i="1"/>
  <c r="N111" i="1"/>
  <c r="N110" i="1"/>
  <c r="N109" i="1"/>
  <c r="N105" i="1"/>
  <c r="N99" i="1"/>
  <c r="N98" i="1"/>
  <c r="N95" i="1"/>
  <c r="N87" i="1"/>
  <c r="N178" i="1"/>
  <c r="N177" i="1"/>
  <c r="N172" i="1"/>
  <c r="N730" i="1"/>
  <c r="N729" i="1"/>
  <c r="N727" i="1"/>
  <c r="N726" i="1"/>
  <c r="N725" i="1"/>
  <c r="N724" i="1"/>
  <c r="N723" i="1"/>
  <c r="N722" i="1"/>
  <c r="N721" i="1"/>
  <c r="N713" i="1"/>
  <c r="N1059" i="1"/>
  <c r="N1058" i="1"/>
  <c r="N1055" i="1"/>
  <c r="N1054" i="1"/>
  <c r="N1052" i="1"/>
  <c r="N1049" i="1"/>
  <c r="N1047" i="1"/>
  <c r="N1046" i="1"/>
  <c r="N1045" i="1"/>
  <c r="N1043" i="1"/>
  <c r="N1029" i="1"/>
  <c r="N1019" i="1"/>
  <c r="N1017" i="1"/>
  <c r="N1016" i="1"/>
  <c r="N1014" i="1"/>
  <c r="N1003" i="1"/>
  <c r="N985" i="1"/>
  <c r="N973" i="1"/>
  <c r="N971" i="1"/>
  <c r="N970" i="1"/>
  <c r="N964" i="1"/>
  <c r="N960" i="1"/>
  <c r="N958" i="1"/>
  <c r="N957" i="1"/>
  <c r="N956" i="1"/>
  <c r="N954" i="1"/>
  <c r="N953" i="1"/>
  <c r="N952" i="1"/>
  <c r="N951" i="1"/>
  <c r="N51" i="1"/>
  <c r="N48" i="1"/>
  <c r="N44" i="1"/>
  <c r="N40" i="1"/>
  <c r="N35" i="1"/>
  <c r="N23" i="1"/>
  <c r="N19" i="1"/>
  <c r="N18" i="1"/>
  <c r="N17" i="1"/>
  <c r="N12" i="1"/>
  <c r="N5" i="1"/>
  <c r="N3" i="1"/>
  <c r="N2" i="1"/>
  <c r="N168" i="1"/>
  <c r="N167" i="1"/>
  <c r="N166" i="1"/>
  <c r="N165" i="1"/>
  <c r="N163" i="1"/>
  <c r="N159" i="1"/>
  <c r="N156" i="1"/>
  <c r="N152" i="1"/>
  <c r="N144" i="1"/>
  <c r="N142" i="1"/>
  <c r="N141" i="1"/>
  <c r="N140" i="1"/>
  <c r="N139" i="1"/>
  <c r="N138" i="1"/>
  <c r="N944" i="1"/>
  <c r="N935" i="1"/>
  <c r="N934" i="1"/>
  <c r="N932" i="1"/>
  <c r="N928" i="1"/>
  <c r="N926" i="1"/>
  <c r="N918" i="1"/>
  <c r="N912" i="1"/>
  <c r="N906" i="1"/>
  <c r="N905" i="1"/>
  <c r="N904" i="1"/>
  <c r="N901" i="1"/>
  <c r="N899" i="1"/>
  <c r="N889" i="1"/>
  <c r="N886" i="1"/>
  <c r="N881" i="1"/>
  <c r="N875" i="1"/>
  <c r="N874" i="1"/>
  <c r="N870" i="1"/>
  <c r="N869" i="1"/>
  <c r="N850" i="1"/>
  <c r="N842" i="1"/>
  <c r="N841" i="1"/>
  <c r="N552" i="1"/>
  <c r="N551" i="1"/>
  <c r="N543" i="1"/>
  <c r="N537" i="1"/>
  <c r="N533" i="1"/>
  <c r="N531" i="1"/>
  <c r="N525" i="1"/>
  <c r="N524" i="1"/>
  <c r="N523" i="1"/>
  <c r="N520" i="1"/>
  <c r="N513" i="1"/>
  <c r="N512" i="1"/>
  <c r="N507" i="1"/>
  <c r="N505" i="1"/>
  <c r="N501" i="1"/>
  <c r="N500" i="1"/>
  <c r="N496" i="1"/>
  <c r="N492" i="1"/>
  <c r="N490" i="1"/>
  <c r="N489" i="1"/>
  <c r="N487" i="1"/>
  <c r="N486" i="1"/>
  <c r="N444" i="1"/>
  <c r="N442" i="1"/>
  <c r="N438" i="1"/>
  <c r="N437" i="1"/>
  <c r="N432" i="1"/>
  <c r="N430" i="1"/>
  <c r="N429" i="1"/>
  <c r="N423" i="1"/>
  <c r="N422" i="1"/>
  <c r="N421" i="1"/>
  <c r="N417" i="1"/>
  <c r="N414" i="1"/>
  <c r="N407" i="1"/>
  <c r="N405" i="1"/>
  <c r="N344" i="1"/>
  <c r="N339" i="1"/>
  <c r="N338" i="1"/>
  <c r="N337" i="1"/>
  <c r="N333" i="1"/>
  <c r="T1433" i="1"/>
  <c r="N1445" i="1"/>
  <c r="N1442" i="1"/>
  <c r="N1441" i="1"/>
  <c r="N1438" i="1"/>
  <c r="N1435" i="1"/>
  <c r="N1434" i="1"/>
  <c r="N1428" i="1"/>
  <c r="N1423" i="1"/>
  <c r="N1415" i="1"/>
  <c r="N1409" i="1"/>
  <c r="N1400" i="1"/>
  <c r="N1397" i="1"/>
  <c r="N1393" i="1"/>
  <c r="N1391" i="1"/>
  <c r="N1384" i="1"/>
  <c r="N1377" i="1"/>
  <c r="N1376" i="1"/>
  <c r="N1373" i="1"/>
  <c r="N1371" i="1"/>
  <c r="N1370" i="1"/>
  <c r="N1365" i="1"/>
  <c r="N1363" i="1"/>
  <c r="N1362" i="1"/>
  <c r="N1356" i="1"/>
  <c r="N1350" i="1"/>
  <c r="N1338" i="1"/>
  <c r="N1328" i="1"/>
  <c r="N1323" i="1"/>
  <c r="N1313" i="1"/>
  <c r="N1312" i="1"/>
  <c r="N1311" i="1"/>
  <c r="N1310" i="1"/>
  <c r="N1309" i="1"/>
  <c r="N1308" i="1"/>
  <c r="N1307" i="1"/>
</calcChain>
</file>

<file path=xl/sharedStrings.xml><?xml version="1.0" encoding="utf-8"?>
<sst xmlns="http://schemas.openxmlformats.org/spreadsheetml/2006/main" count="4747" uniqueCount="1588">
  <si>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</si>
  <si>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</si>
  <si>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</si>
  <si>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</si>
  <si>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</si>
  <si>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</si>
  <si>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</si>
  <si>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</si>
  <si>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</si>
  <si>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</si>
  <si>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</si>
  <si>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</si>
  <si>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</si>
  <si>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</si>
  <si>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</si>
  <si>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</si>
  <si>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</si>
  <si>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</si>
  <si>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</si>
  <si>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</si>
  <si>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</si>
  <si>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</si>
  <si>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</si>
  <si>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</si>
  <si>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</si>
  <si>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PCC1188</t>
  </si>
  <si>
    <t>OBB9038</t>
  </si>
  <si>
    <t>OBB8438</t>
  </si>
  <si>
    <t>EAH0658</t>
  </si>
  <si>
    <t>PZI0918</t>
  </si>
  <si>
    <t>LBK0628</t>
  </si>
  <si>
    <t>OAM0048</t>
  </si>
  <si>
    <t>LBV0298</t>
  </si>
  <si>
    <t>POM0028</t>
  </si>
  <si>
    <t>HY918H</t>
  </si>
  <si>
    <t>HC198I</t>
  </si>
  <si>
    <t>AB058J</t>
  </si>
  <si>
    <t>IB478O</t>
  </si>
  <si>
    <t>JF568F</t>
  </si>
  <si>
    <t>HC938G</t>
  </si>
  <si>
    <t>HF908L</t>
  </si>
  <si>
    <t>JH245I</t>
  </si>
  <si>
    <t>JL516E</t>
  </si>
  <si>
    <t>JC268P</t>
  </si>
  <si>
    <t>IK758Q</t>
  </si>
  <si>
    <t>IR338C</t>
  </si>
  <si>
    <t>HM688Q</t>
  </si>
  <si>
    <t>IK688N</t>
  </si>
  <si>
    <t>HZ748W</t>
  </si>
  <si>
    <t>IE758N</t>
  </si>
  <si>
    <t>IJ818A</t>
  </si>
  <si>
    <t>HI098N</t>
  </si>
  <si>
    <t>IM908L</t>
  </si>
  <si>
    <t>JL772E</t>
  </si>
  <si>
    <t>IP818G</t>
  </si>
  <si>
    <t>IT468Z</t>
  </si>
  <si>
    <t>IW518G</t>
  </si>
  <si>
    <t>GA618P</t>
  </si>
  <si>
    <t>HA168N</t>
  </si>
  <si>
    <t>IV578N</t>
  </si>
  <si>
    <t>HB378M</t>
  </si>
  <si>
    <t>JG728L</t>
  </si>
  <si>
    <t>JB258P</t>
  </si>
  <si>
    <t>JH878I</t>
  </si>
  <si>
    <t>IH828T</t>
  </si>
  <si>
    <t>HZ068W</t>
  </si>
  <si>
    <t>HU948L</t>
  </si>
  <si>
    <t>HV519O</t>
  </si>
  <si>
    <t>JE258M</t>
  </si>
  <si>
    <t>IT908P</t>
  </si>
  <si>
    <t>GA328P</t>
  </si>
  <si>
    <t>JH118H</t>
  </si>
  <si>
    <t>JI128G</t>
  </si>
  <si>
    <t>IC688K</t>
  </si>
  <si>
    <t>JP653Z</t>
  </si>
  <si>
    <t>AC938G</t>
  </si>
  <si>
    <t>JI248G</t>
  </si>
  <si>
    <t>JH638F</t>
  </si>
  <si>
    <t>IJ028Z</t>
  </si>
  <si>
    <t>IT348J</t>
  </si>
  <si>
    <t>HT748F</t>
  </si>
  <si>
    <t>ABG5978</t>
  </si>
  <si>
    <t>GSB6353</t>
  </si>
  <si>
    <t>PCH7588</t>
  </si>
  <si>
    <t>LBA3768</t>
  </si>
  <si>
    <t>LCB0018</t>
  </si>
  <si>
    <t>OCQ0758</t>
  </si>
  <si>
    <t>MBK0638</t>
  </si>
  <si>
    <t>PYQ0728</t>
  </si>
  <si>
    <t>OBB8528</t>
  </si>
  <si>
    <t>ABJ2208</t>
  </si>
  <si>
    <t>ACX0303</t>
  </si>
  <si>
    <t>AFW0347</t>
  </si>
  <si>
    <t>GRY2838</t>
  </si>
  <si>
    <t>OBY0828</t>
  </si>
  <si>
    <t>AFO0404</t>
  </si>
  <si>
    <t>GCA2638</t>
  </si>
  <si>
    <t>LBY0748</t>
  </si>
  <si>
    <t>PPC0388</t>
  </si>
  <si>
    <t>OBA1128</t>
  </si>
  <si>
    <t>MBW0758</t>
  </si>
  <si>
    <t>PCC9578</t>
  </si>
  <si>
    <t>IBK0288</t>
  </si>
  <si>
    <t>OBA9318</t>
  </si>
  <si>
    <t>OBL0869</t>
  </si>
  <si>
    <t>OBC3648</t>
  </si>
  <si>
    <t>OBA6768</t>
  </si>
  <si>
    <t>RBR0276</t>
  </si>
  <si>
    <t>GSU6031</t>
  </si>
  <si>
    <t>OBB9548</t>
  </si>
  <si>
    <t>GSH5444</t>
  </si>
  <si>
    <t>GRX1978</t>
  </si>
  <si>
    <t>OBC3978</t>
  </si>
  <si>
    <t>GPA1888</t>
  </si>
  <si>
    <t>GSC3398</t>
  </si>
  <si>
    <t>PBI7008</t>
  </si>
  <si>
    <t>OBB3036</t>
  </si>
  <si>
    <t>GLL0328</t>
  </si>
  <si>
    <t>OBS0408</t>
  </si>
  <si>
    <t>AGD0718</t>
  </si>
  <si>
    <t>OCL0468</t>
  </si>
  <si>
    <t>OBB3728</t>
  </si>
  <si>
    <t>GOU0158</t>
  </si>
  <si>
    <t>GSG3988</t>
  </si>
  <si>
    <t>ABG1218</t>
  </si>
  <si>
    <t>GKP0348</t>
  </si>
  <si>
    <t>GPM0318</t>
  </si>
  <si>
    <t>OCS0988</t>
  </si>
  <si>
    <t>ABJ1208</t>
  </si>
  <si>
    <t>AFY0335</t>
  </si>
  <si>
    <t>ABF3868</t>
  </si>
  <si>
    <t>GPB2588</t>
  </si>
  <si>
    <t>XPA1009</t>
  </si>
  <si>
    <t>PDB1228</t>
  </si>
  <si>
    <t>ABF6826</t>
  </si>
  <si>
    <t>OBP0288</t>
  </si>
  <si>
    <t>ABC3639</t>
  </si>
  <si>
    <t>AGD0388</t>
  </si>
  <si>
    <t>PWL0238</t>
  </si>
  <si>
    <t>OBB9334</t>
  </si>
  <si>
    <t>GQQ0098</t>
  </si>
  <si>
    <t>OBA8755</t>
  </si>
  <si>
    <t>OCL0048</t>
  </si>
  <si>
    <t>ABI9188</t>
  </si>
  <si>
    <t>PXH0708</t>
  </si>
  <si>
    <t>OCN0428</t>
  </si>
  <si>
    <t>AGB0727</t>
  </si>
  <si>
    <t>PXL0504</t>
  </si>
  <si>
    <t>GRX1075</t>
  </si>
  <si>
    <t>PLG0318</t>
  </si>
  <si>
    <t>ACZ0618</t>
  </si>
  <si>
    <t>OBA7128</t>
  </si>
  <si>
    <t>OBA2348</t>
  </si>
  <si>
    <t>OBC3804</t>
  </si>
  <si>
    <t>GSD7387</t>
  </si>
  <si>
    <t>GQU0348</t>
  </si>
  <si>
    <t>OCD0046</t>
  </si>
  <si>
    <t>OAD0598</t>
  </si>
  <si>
    <t>GRZ2048</t>
  </si>
  <si>
    <t>OAN0530</t>
  </si>
  <si>
    <t>PBN1162</t>
  </si>
  <si>
    <t>OAN1308</t>
  </si>
  <si>
    <t>GTD2838</t>
  </si>
  <si>
    <t>GHE0658</t>
  </si>
  <si>
    <t>OAA1168</t>
  </si>
  <si>
    <t>OCL0058</t>
  </si>
  <si>
    <t>JH398F</t>
  </si>
  <si>
    <t>IU118O</t>
  </si>
  <si>
    <t>JC718P</t>
  </si>
  <si>
    <t>ID658C</t>
  </si>
  <si>
    <t>PCY7435</t>
  </si>
  <si>
    <t>GRZ3916</t>
  </si>
  <si>
    <t>RCG0508</t>
  </si>
  <si>
    <t>GQH0068</t>
  </si>
  <si>
    <t>OBA2668</t>
  </si>
  <si>
    <t>GSG2118</t>
  </si>
  <si>
    <t>GOM0175</t>
  </si>
  <si>
    <t>OCG0622</t>
  </si>
  <si>
    <t>PBT5718</t>
  </si>
  <si>
    <t>GSA5741</t>
  </si>
  <si>
    <t>LCA0368</t>
  </si>
  <si>
    <t>OCJ0540</t>
  </si>
  <si>
    <t>KBD0043</t>
  </si>
  <si>
    <t>JC728Q</t>
  </si>
  <si>
    <t>IW006G</t>
  </si>
  <si>
    <t>JN274I</t>
  </si>
  <si>
    <t>HA688Z</t>
  </si>
  <si>
    <t>IB838O</t>
  </si>
  <si>
    <t>JH378F</t>
  </si>
  <si>
    <t>JH009F</t>
  </si>
  <si>
    <t>IT292P</t>
  </si>
  <si>
    <t>IP787G</t>
  </si>
  <si>
    <t>IN788V</t>
  </si>
  <si>
    <t>HA798N</t>
  </si>
  <si>
    <t>JH087I</t>
  </si>
  <si>
    <t>AE358I</t>
  </si>
  <si>
    <t>IE048M</t>
  </si>
  <si>
    <t>IK698N</t>
  </si>
  <si>
    <t>IF448S</t>
  </si>
  <si>
    <t>JC737Q</t>
  </si>
  <si>
    <t>JK817R</t>
  </si>
  <si>
    <t>IM998L</t>
  </si>
  <si>
    <t>HC478I</t>
  </si>
  <si>
    <t>AE678I</t>
  </si>
  <si>
    <t>IV268N</t>
  </si>
  <si>
    <t>IX648C</t>
  </si>
  <si>
    <t>IR938G</t>
  </si>
  <si>
    <t>APA2118</t>
  </si>
  <si>
    <t>GSO6598</t>
  </si>
  <si>
    <t>OBA8086</t>
  </si>
  <si>
    <t>LPA1588</t>
  </si>
  <si>
    <t>ABC1778</t>
  </si>
  <si>
    <t>GRY1012</t>
  </si>
  <si>
    <t>AFR0988</t>
  </si>
  <si>
    <t>OCA0072</t>
  </si>
  <si>
    <t>OBB1818</t>
  </si>
  <si>
    <t>PCO9000</t>
  </si>
  <si>
    <t>ABA7782</t>
  </si>
  <si>
    <t>GEB0080</t>
  </si>
  <si>
    <t>OCG0496</t>
  </si>
  <si>
    <t>OCG0439</t>
  </si>
  <si>
    <t>PCA7168</t>
  </si>
  <si>
    <t>PHP0688</t>
  </si>
  <si>
    <t>OBA8354</t>
  </si>
  <si>
    <t>GRZ5293</t>
  </si>
  <si>
    <t>PCB7578</t>
  </si>
  <si>
    <t>OAA1308</t>
  </si>
  <si>
    <t>OAA1778</t>
  </si>
  <si>
    <t>ABE4434</t>
  </si>
  <si>
    <t>OCF0454</t>
  </si>
  <si>
    <t>JB238P</t>
  </si>
  <si>
    <t>JA051Z</t>
  </si>
  <si>
    <t>HO078A</t>
  </si>
  <si>
    <t>JP640Z</t>
  </si>
  <si>
    <t>JP636Z</t>
  </si>
  <si>
    <t>IZ568P</t>
  </si>
  <si>
    <t>IX237L</t>
  </si>
  <si>
    <t>IQ288L</t>
  </si>
  <si>
    <t>IG638J</t>
  </si>
  <si>
    <t>IR297Z</t>
  </si>
  <si>
    <t>IE601M</t>
  </si>
  <si>
    <t>IQ337L</t>
  </si>
  <si>
    <t>IJ218V</t>
  </si>
  <si>
    <t>AC158J</t>
  </si>
  <si>
    <t>HB038L</t>
  </si>
  <si>
    <t>HU106L</t>
  </si>
  <si>
    <t>HC128H</t>
  </si>
  <si>
    <t>AC667G</t>
  </si>
  <si>
    <t>JP637Z</t>
  </si>
  <si>
    <t>HB768K</t>
  </si>
  <si>
    <t>IL398I</t>
  </si>
  <si>
    <t>JF349F</t>
  </si>
  <si>
    <t>IU097O</t>
  </si>
  <si>
    <t>JF287F</t>
  </si>
  <si>
    <t>JP639Z</t>
  </si>
  <si>
    <t>IP848G</t>
  </si>
  <si>
    <t>IZ648P</t>
  </si>
  <si>
    <t>HZ438W</t>
  </si>
  <si>
    <t>IG508F</t>
  </si>
  <si>
    <t>JB298X</t>
  </si>
  <si>
    <t>GSQ8085</t>
  </si>
  <si>
    <t>OBC1485</t>
  </si>
  <si>
    <t>ABC1658</t>
  </si>
  <si>
    <t>OCU0317</t>
  </si>
  <si>
    <t>OBC3178</t>
  </si>
  <si>
    <t>GSQ9008</t>
  </si>
  <si>
    <t>OBA8787</t>
  </si>
  <si>
    <t>PCD1498</t>
  </si>
  <si>
    <t>GRM0665</t>
  </si>
  <si>
    <t>OBA2448</t>
  </si>
  <si>
    <t>GRR0058</t>
  </si>
  <si>
    <t>ABI7865</t>
  </si>
  <si>
    <t>GKY0528</t>
  </si>
  <si>
    <t>OCR0357</t>
  </si>
  <si>
    <t>OCE0748</t>
  </si>
  <si>
    <t>PTI0038</t>
  </si>
  <si>
    <t>GTC9128</t>
  </si>
  <si>
    <t>ABH3587</t>
  </si>
  <si>
    <t>GLG0118</t>
  </si>
  <si>
    <t>OBB2918</t>
  </si>
  <si>
    <t>OAA2334</t>
  </si>
  <si>
    <t>OBA9628</t>
  </si>
  <si>
    <t>OBK0589</t>
  </si>
  <si>
    <t>GRU0926</t>
  </si>
  <si>
    <t>PPA3833</t>
  </si>
  <si>
    <t>GNL0638</t>
  </si>
  <si>
    <t>OBC1988</t>
  </si>
  <si>
    <t>OBB1726</t>
  </si>
  <si>
    <t>OCP0958</t>
  </si>
  <si>
    <t>GSU3958</t>
  </si>
  <si>
    <t>GSM4438</t>
  </si>
  <si>
    <t>OBB1897</t>
  </si>
  <si>
    <t>GXH0338</t>
  </si>
  <si>
    <t>OBA7349</t>
  </si>
  <si>
    <t>OBC3856</t>
  </si>
  <si>
    <t>OCH0982</t>
  </si>
  <si>
    <t>XAE0838</t>
  </si>
  <si>
    <t>AGD0768</t>
  </si>
  <si>
    <t>OBA6958</t>
  </si>
  <si>
    <t>AFU0538</t>
  </si>
  <si>
    <t>OBV0988</t>
  </si>
  <si>
    <t>TCV0838</t>
  </si>
  <si>
    <t>IM409Y</t>
  </si>
  <si>
    <t>JF628F</t>
  </si>
  <si>
    <t>IQ478L</t>
  </si>
  <si>
    <t>AE788L</t>
  </si>
  <si>
    <t>IG108K</t>
  </si>
  <si>
    <t>AB568I</t>
  </si>
  <si>
    <t>IE478M</t>
  </si>
  <si>
    <t>JH118G</t>
  </si>
  <si>
    <t>II989P</t>
  </si>
  <si>
    <t>IE958M</t>
  </si>
  <si>
    <t>IL578I</t>
  </si>
  <si>
    <t>IY298I</t>
  </si>
  <si>
    <t>JC138Q</t>
  </si>
  <si>
    <t>HA248N</t>
  </si>
  <si>
    <t>HQ708D</t>
  </si>
  <si>
    <t>JF328K</t>
  </si>
  <si>
    <t>AE656I</t>
  </si>
  <si>
    <t>IV198N</t>
  </si>
  <si>
    <t>HC978J</t>
  </si>
  <si>
    <t>JC848P</t>
  </si>
  <si>
    <t>IX429O</t>
  </si>
  <si>
    <t>IH915X</t>
  </si>
  <si>
    <t>HR318F</t>
  </si>
  <si>
    <t>HC408J</t>
  </si>
  <si>
    <t>IX076L</t>
  </si>
  <si>
    <t>JH967I</t>
  </si>
  <si>
    <t>IX818C</t>
  </si>
  <si>
    <t>HY588W</t>
  </si>
  <si>
    <t>IE189M</t>
  </si>
  <si>
    <t>IH308T</t>
  </si>
  <si>
    <t>IV318N</t>
  </si>
  <si>
    <t>IZ098P</t>
  </si>
  <si>
    <t>JE878F</t>
  </si>
  <si>
    <t>IG588J</t>
  </si>
  <si>
    <t>ABH8228</t>
  </si>
  <si>
    <t>GGL0218</t>
  </si>
  <si>
    <t>IBA7158</t>
  </si>
  <si>
    <t>OBB6245</t>
  </si>
  <si>
    <t>AFE0378</t>
  </si>
  <si>
    <t>OBC3954</t>
  </si>
  <si>
    <t>ABY0778</t>
  </si>
  <si>
    <t>OPB1208</t>
  </si>
  <si>
    <t>OCE0668</t>
  </si>
  <si>
    <t>ACP0308</t>
  </si>
  <si>
    <t>OBA4608</t>
  </si>
  <si>
    <t>PBH4918</t>
  </si>
  <si>
    <t>OBA4108</t>
  </si>
  <si>
    <t>OCT0360</t>
  </si>
  <si>
    <t>OBA5238</t>
  </si>
  <si>
    <t>OBB6750</t>
  </si>
  <si>
    <t>PBT7698</t>
  </si>
  <si>
    <t>GSC3108</t>
  </si>
  <si>
    <t>OCH0839</t>
  </si>
  <si>
    <t>IBC2900</t>
  </si>
  <si>
    <t>OCO0583</t>
  </si>
  <si>
    <t>PCD9347</t>
  </si>
  <si>
    <t>OCC0560</t>
  </si>
  <si>
    <t>OCU0298</t>
  </si>
  <si>
    <t>PBM5744</t>
  </si>
  <si>
    <t>OCT0818</t>
  </si>
  <si>
    <t>GNW0818</t>
  </si>
  <si>
    <t>AFH0575</t>
  </si>
  <si>
    <t>GSX8179</t>
  </si>
  <si>
    <t>PBS5058</t>
  </si>
  <si>
    <t>OBA9478</t>
  </si>
  <si>
    <t>OBC2578</t>
  </si>
  <si>
    <t>GPE0118</t>
  </si>
  <si>
    <t>OBY0728</t>
  </si>
  <si>
    <t>GNB0232</t>
  </si>
  <si>
    <t>OCJ0768</t>
  </si>
  <si>
    <t>OBA4828</t>
  </si>
  <si>
    <t>GRS0580</t>
  </si>
  <si>
    <t>OAA1049</t>
  </si>
  <si>
    <t>ABH1648</t>
  </si>
  <si>
    <t>AFF0588</t>
  </si>
  <si>
    <t>ABB5088</t>
  </si>
  <si>
    <t>OCG0032</t>
  </si>
  <si>
    <t>OBP0338</t>
  </si>
  <si>
    <t>OCS0457</t>
  </si>
  <si>
    <t>OAA2328</t>
  </si>
  <si>
    <t>ABD1718</t>
  </si>
  <si>
    <t>OBB5438</t>
  </si>
  <si>
    <t>ABB5022</t>
  </si>
  <si>
    <t>ABC3319</t>
  </si>
  <si>
    <t>APB1398</t>
  </si>
  <si>
    <t>OCQ0788</t>
  </si>
  <si>
    <t>GRX4875</t>
  </si>
  <si>
    <t>OBT0908</t>
  </si>
  <si>
    <t>OBA6889</t>
  </si>
  <si>
    <t>GSH7858</t>
  </si>
  <si>
    <t>PKJ0538</t>
  </si>
  <si>
    <t>ZBA0858</t>
  </si>
  <si>
    <t>OBA2808</t>
  </si>
  <si>
    <t>XAI0038</t>
  </si>
  <si>
    <t>OBC3658</t>
  </si>
  <si>
    <t>PZM0178</t>
  </si>
  <si>
    <t>ABH4968</t>
  </si>
  <si>
    <t>LBE0058</t>
  </si>
  <si>
    <t>GSG7430</t>
  </si>
  <si>
    <t>ACX0078</t>
  </si>
  <si>
    <t>GSE5374</t>
  </si>
  <si>
    <t>AC188J</t>
  </si>
  <si>
    <t>JL534E</t>
  </si>
  <si>
    <t>AB638I</t>
  </si>
  <si>
    <t>IR548E</t>
  </si>
  <si>
    <t>JH617I</t>
  </si>
  <si>
    <t>JH171F</t>
  </si>
  <si>
    <t>IT707J</t>
  </si>
  <si>
    <t>AB747I</t>
  </si>
  <si>
    <t>JH568F</t>
  </si>
  <si>
    <t>IM438X</t>
  </si>
  <si>
    <t>AE437H</t>
  </si>
  <si>
    <t>II968P</t>
  </si>
  <si>
    <t>HC178I</t>
  </si>
  <si>
    <t>OCF0315</t>
  </si>
  <si>
    <t>ABA9666</t>
  </si>
  <si>
    <t>GSG4318</t>
  </si>
  <si>
    <t>PTR0741</t>
  </si>
  <si>
    <t>OBB5840</t>
  </si>
  <si>
    <t>ABH2247</t>
  </si>
  <si>
    <t>OBB1418</t>
  </si>
  <si>
    <t>OCN0438</t>
  </si>
  <si>
    <t>OAH0567</t>
  </si>
  <si>
    <t>ABA8277</t>
  </si>
  <si>
    <t>OPB1712</t>
  </si>
  <si>
    <t>PBN3098</t>
  </si>
  <si>
    <t>OBC3703</t>
  </si>
  <si>
    <t>OBA6408</t>
  </si>
  <si>
    <t>TCG0907</t>
  </si>
  <si>
    <t>ABJ1898</t>
  </si>
  <si>
    <t>AFH0258</t>
  </si>
  <si>
    <t>OBS0480</t>
  </si>
  <si>
    <t>ABI7457</t>
  </si>
  <si>
    <t>OBA2567</t>
  </si>
  <si>
    <t>LBP0833</t>
  </si>
  <si>
    <t>GPT0218</t>
  </si>
  <si>
    <t>VBC0517</t>
  </si>
  <si>
    <t>OBA6876</t>
  </si>
  <si>
    <t>POR0687</t>
  </si>
  <si>
    <t>ABH6277</t>
  </si>
  <si>
    <t>JI117S</t>
  </si>
  <si>
    <t>IX377L</t>
  </si>
  <si>
    <t>JH827F</t>
  </si>
  <si>
    <t>IF187H</t>
  </si>
  <si>
    <t>JA107E</t>
  </si>
  <si>
    <t>HW007J</t>
  </si>
  <si>
    <t>GA707P</t>
  </si>
  <si>
    <t>IK747Q</t>
  </si>
  <si>
    <t>IT547P</t>
  </si>
  <si>
    <t>IX905C</t>
  </si>
  <si>
    <t>JK527A</t>
  </si>
  <si>
    <t>IS692N</t>
  </si>
  <si>
    <t>IR310Z</t>
  </si>
  <si>
    <t>HB747M</t>
  </si>
  <si>
    <t>HB837L</t>
  </si>
  <si>
    <t>IR467Z</t>
  </si>
  <si>
    <t>JC247C</t>
  </si>
  <si>
    <t>JK162Q</t>
  </si>
  <si>
    <t>HA577R</t>
  </si>
  <si>
    <t>GSM3097</t>
  </si>
  <si>
    <t>OCQ0717</t>
  </si>
  <si>
    <t>GSA4217</t>
  </si>
  <si>
    <t>ABA8157</t>
  </si>
  <si>
    <t>GSF1238</t>
  </si>
  <si>
    <t>PBT4088</t>
  </si>
  <si>
    <t>GOV0498</t>
  </si>
  <si>
    <t>OBC2228</t>
  </si>
  <si>
    <t>GLU0877</t>
  </si>
  <si>
    <t>OBT0597</t>
  </si>
  <si>
    <t>OCQ0794</t>
  </si>
  <si>
    <t>OBB3727</t>
  </si>
  <si>
    <t>OBB3536</t>
  </si>
  <si>
    <t>OCE0213</t>
  </si>
  <si>
    <t>ABB5039</t>
  </si>
  <si>
    <t>GPB1167</t>
  </si>
  <si>
    <t>OAH0637</t>
  </si>
  <si>
    <t>ODG0138</t>
  </si>
  <si>
    <t>PPW0043</t>
  </si>
  <si>
    <t>GSJ6248</t>
  </si>
  <si>
    <t>GSJ5488</t>
  </si>
  <si>
    <t>GNG0298</t>
  </si>
  <si>
    <t>ABC6147</t>
  </si>
  <si>
    <t>OBF0388</t>
  </si>
  <si>
    <t>GSA3187</t>
  </si>
  <si>
    <t>GSX5748</t>
  </si>
  <si>
    <t>OCU0505</t>
  </si>
  <si>
    <t>OBA8947</t>
  </si>
  <si>
    <t>HZ137W</t>
  </si>
  <si>
    <t>OBW0778</t>
  </si>
  <si>
    <t>LBD0438</t>
  </si>
  <si>
    <t>OCQ0938</t>
  </si>
  <si>
    <t>ABI9657</t>
  </si>
  <si>
    <t>OCM0898</t>
  </si>
  <si>
    <t>LCE0278</t>
  </si>
  <si>
    <t>GIL0498</t>
  </si>
  <si>
    <t>JC948Q</t>
  </si>
  <si>
    <t>IT298P</t>
  </si>
  <si>
    <t>IG723F</t>
  </si>
  <si>
    <t>IV798C</t>
  </si>
  <si>
    <t>JH818F</t>
  </si>
  <si>
    <t>IE778M</t>
  </si>
  <si>
    <t>HY438W</t>
  </si>
  <si>
    <t>ID498F</t>
  </si>
  <si>
    <t>ID148S</t>
  </si>
  <si>
    <t>IR258C</t>
  </si>
  <si>
    <t>HC868I</t>
  </si>
  <si>
    <t>HI288N</t>
  </si>
  <si>
    <t>IM779X</t>
  </si>
  <si>
    <t>JE018S</t>
  </si>
  <si>
    <t>JC084P</t>
  </si>
  <si>
    <t>IM688X</t>
  </si>
  <si>
    <t>AC108J</t>
  </si>
  <si>
    <t>JC838P</t>
  </si>
  <si>
    <t>IV438N</t>
  </si>
  <si>
    <t>IE768N</t>
  </si>
  <si>
    <t>JH178H</t>
  </si>
  <si>
    <t>HC528K</t>
  </si>
  <si>
    <t>IG718K</t>
  </si>
  <si>
    <t>HU998M</t>
  </si>
  <si>
    <t>HM278Q</t>
  </si>
  <si>
    <t>JE248F</t>
  </si>
  <si>
    <t>GA239P</t>
  </si>
  <si>
    <t>HU018H</t>
  </si>
  <si>
    <t>IT368P</t>
  </si>
  <si>
    <t>IY878I</t>
  </si>
  <si>
    <t>IC519K</t>
  </si>
  <si>
    <t>AB388J</t>
  </si>
  <si>
    <t>IV018N</t>
  </si>
  <si>
    <t>HI698K</t>
  </si>
  <si>
    <t>AB608I</t>
  </si>
  <si>
    <t>IM688J</t>
  </si>
  <si>
    <t>HA088N</t>
  </si>
  <si>
    <t>HL248I</t>
  </si>
  <si>
    <t>ID818J</t>
  </si>
  <si>
    <t>HU218L</t>
  </si>
  <si>
    <t>AE511I</t>
  </si>
  <si>
    <t>HZ504O</t>
  </si>
  <si>
    <t>ABD1878</t>
  </si>
  <si>
    <t>PGF0485</t>
  </si>
  <si>
    <t>ABH9546</t>
  </si>
  <si>
    <t>OBD0908</t>
  </si>
  <si>
    <t>OBC2328</t>
  </si>
  <si>
    <t>ABA3807</t>
  </si>
  <si>
    <t>OBA2328</t>
  </si>
  <si>
    <t>OBY0458</t>
  </si>
  <si>
    <t>ABG2858</t>
  </si>
  <si>
    <t>PIR0838</t>
  </si>
  <si>
    <t>POV0858</t>
  </si>
  <si>
    <t>OCQ0538</t>
  </si>
  <si>
    <t>PSP0948</t>
  </si>
  <si>
    <t>UBH0418</t>
  </si>
  <si>
    <t>OBY0698</t>
  </si>
  <si>
    <t>OBA9798</t>
  </si>
  <si>
    <t>GRZ7439</t>
  </si>
  <si>
    <t>GSW1492</t>
  </si>
  <si>
    <t>OAJ0198</t>
  </si>
  <si>
    <t>OAJ0668</t>
  </si>
  <si>
    <t>GRX6018</t>
  </si>
  <si>
    <t>OBC2688</t>
  </si>
  <si>
    <t>OBA7348</t>
  </si>
  <si>
    <t>GSG1748</t>
  </si>
  <si>
    <t>XBA7468</t>
  </si>
  <si>
    <t>OBB4028</t>
  </si>
  <si>
    <t>AFK0698</t>
  </si>
  <si>
    <t>OBC1188</t>
  </si>
  <si>
    <t>AFH0157</t>
  </si>
  <si>
    <t>GSE7208</t>
  </si>
  <si>
    <t>ABM0147</t>
  </si>
  <si>
    <t>OBA9948</t>
  </si>
  <si>
    <t>GDB0798</t>
  </si>
  <si>
    <t>OCH0968</t>
  </si>
  <si>
    <t>OBB4318</t>
  </si>
  <si>
    <t>OCL0308</t>
  </si>
  <si>
    <t>PJF0538</t>
  </si>
  <si>
    <t>PBV3418</t>
  </si>
  <si>
    <t>ABD1448</t>
  </si>
  <si>
    <t>OAG0538</t>
  </si>
  <si>
    <t>GJI0338</t>
  </si>
  <si>
    <t>PRY0198</t>
  </si>
  <si>
    <t>PBJ8463</t>
  </si>
  <si>
    <t>LBB6068</t>
  </si>
  <si>
    <t>PJR0978</t>
  </si>
  <si>
    <t>GSC9313</t>
  </si>
  <si>
    <t>OPB1057</t>
  </si>
  <si>
    <t>ABB5408</t>
  </si>
  <si>
    <t>OAN0318</t>
  </si>
  <si>
    <t>OBB1098</t>
  </si>
  <si>
    <t>OCU0118</t>
  </si>
  <si>
    <t>OBC3625</t>
  </si>
  <si>
    <t>GCA6979</t>
  </si>
  <si>
    <t>OBB7016</t>
  </si>
  <si>
    <t>OBE0098</t>
  </si>
  <si>
    <t>OBA5508</t>
  </si>
  <si>
    <t>GPI0088</t>
  </si>
  <si>
    <t>OBA1838</t>
  </si>
  <si>
    <t>PDQ3548</t>
  </si>
  <si>
    <t>GJA0168</t>
  </si>
  <si>
    <t>PCQ7258</t>
  </si>
  <si>
    <t>OAN0468</t>
  </si>
  <si>
    <t>GSR6418</t>
  </si>
  <si>
    <t>GLS0268</t>
  </si>
  <si>
    <t>AFA0558</t>
  </si>
  <si>
    <t>ABE7958</t>
  </si>
  <si>
    <t>GNE0018</t>
  </si>
  <si>
    <t>GLF0548</t>
  </si>
  <si>
    <t>OBB6998</t>
  </si>
  <si>
    <t>OCH0658</t>
  </si>
  <si>
    <t>OBB1564</t>
  </si>
  <si>
    <t>PVU0358</t>
  </si>
  <si>
    <t>GKC0648</t>
  </si>
  <si>
    <t>OCP0918</t>
  </si>
  <si>
    <t>OCT0798</t>
  </si>
  <si>
    <t>AGB0268</t>
  </si>
  <si>
    <t>OCA0089</t>
  </si>
  <si>
    <t>HU438H</t>
  </si>
  <si>
    <t>IK308A</t>
  </si>
  <si>
    <t>JP648P</t>
  </si>
  <si>
    <t>HT098L</t>
  </si>
  <si>
    <t>IM681J</t>
  </si>
  <si>
    <t>HU158L</t>
  </si>
  <si>
    <t>HA598Z</t>
  </si>
  <si>
    <t>OBB9158</t>
  </si>
  <si>
    <t>PBC5798</t>
  </si>
  <si>
    <t>PCC3837</t>
  </si>
  <si>
    <t>OAA5118</t>
  </si>
  <si>
    <t>OBB8524</t>
  </si>
  <si>
    <t>OBB7507</t>
  </si>
  <si>
    <t>GPF0403</t>
  </si>
  <si>
    <t>PPK0418</t>
  </si>
  <si>
    <t>OCA0426</t>
  </si>
  <si>
    <t>OBC4411</t>
  </si>
  <si>
    <t>OCG0268</t>
  </si>
  <si>
    <t>OCS0638</t>
  </si>
  <si>
    <t>OBA4764</t>
  </si>
  <si>
    <t>OCO0598</t>
  </si>
  <si>
    <t>IK786Q</t>
  </si>
  <si>
    <t>JK797R</t>
  </si>
  <si>
    <t>OBA4648</t>
  </si>
  <si>
    <t>GSU1896</t>
  </si>
  <si>
    <t>OBA1058</t>
  </si>
  <si>
    <t>ABD0981</t>
  </si>
  <si>
    <t>LBJ0818</t>
  </si>
  <si>
    <t>RBZ0188</t>
  </si>
  <si>
    <t>OBB2118</t>
  </si>
  <si>
    <t>GSP4684</t>
  </si>
  <si>
    <t>OBB3228</t>
  </si>
  <si>
    <t>IJ147U</t>
  </si>
  <si>
    <t>IU217O</t>
  </si>
  <si>
    <t>IK438Q</t>
  </si>
  <si>
    <t>JP622Z</t>
  </si>
  <si>
    <t>JP625Z</t>
  </si>
  <si>
    <t>IU832D</t>
  </si>
  <si>
    <t>IT497P</t>
  </si>
  <si>
    <t>IR388C</t>
  </si>
  <si>
    <t>JP624Z</t>
  </si>
  <si>
    <t>JK867R</t>
  </si>
  <si>
    <t>JK025Q</t>
  </si>
  <si>
    <t>IU293S</t>
  </si>
  <si>
    <t>JI297F</t>
  </si>
  <si>
    <t>GA118P</t>
  </si>
  <si>
    <t>JE748F</t>
  </si>
  <si>
    <t>IG548F</t>
  </si>
  <si>
    <t>HM755Z</t>
  </si>
  <si>
    <t>GSF4498</t>
  </si>
  <si>
    <t>TBX0358</t>
  </si>
  <si>
    <t>GTD8960</t>
  </si>
  <si>
    <t>ABC3899</t>
  </si>
  <si>
    <t>GQH0408</t>
  </si>
  <si>
    <t>CBC0148</t>
  </si>
  <si>
    <t>OCL0327</t>
  </si>
  <si>
    <t>OBC4038</t>
  </si>
  <si>
    <t>UCA0008</t>
  </si>
  <si>
    <t>OCR0308</t>
  </si>
  <si>
    <t>GJD0945</t>
  </si>
  <si>
    <t>GKB0540</t>
  </si>
  <si>
    <t>OCF0489</t>
  </si>
  <si>
    <t>PYG0610</t>
  </si>
  <si>
    <t>OBA8394</t>
  </si>
  <si>
    <t>PBH3146</t>
  </si>
  <si>
    <t>OBB6753</t>
  </si>
  <si>
    <t>OBC3108</t>
  </si>
  <si>
    <t>JF488K</t>
  </si>
  <si>
    <t>HF966I</t>
  </si>
  <si>
    <t>JP623Z</t>
  </si>
  <si>
    <t>IG523K</t>
  </si>
  <si>
    <t>RCA0150</t>
  </si>
  <si>
    <t>OCT0012</t>
  </si>
  <si>
    <t>PGW0818</t>
  </si>
  <si>
    <t>GNB0247</t>
  </si>
  <si>
    <t>OBB6553</t>
  </si>
  <si>
    <t>OCR0267</t>
  </si>
  <si>
    <t>ABA8688</t>
  </si>
  <si>
    <t>IAI0098</t>
  </si>
  <si>
    <t>GJM0666</t>
  </si>
  <si>
    <t>OCN0848</t>
  </si>
  <si>
    <t>PBI5577</t>
  </si>
  <si>
    <t>XBA1688</t>
  </si>
  <si>
    <t>HX197L</t>
  </si>
  <si>
    <t>IE268N</t>
  </si>
  <si>
    <t>JF262F</t>
  </si>
  <si>
    <t>IG328J</t>
  </si>
  <si>
    <t>HC278I</t>
  </si>
  <si>
    <t>IC708K</t>
  </si>
  <si>
    <t>JI220G</t>
  </si>
  <si>
    <t>JI088G</t>
  </si>
  <si>
    <t>IK308Q</t>
  </si>
  <si>
    <t>HS108C</t>
  </si>
  <si>
    <t>HZ808Y</t>
  </si>
  <si>
    <t>HU078A</t>
  </si>
  <si>
    <t>HU787I</t>
  </si>
  <si>
    <t>JP626Z</t>
  </si>
  <si>
    <t>JP628Z</t>
  </si>
  <si>
    <t>IJ118W</t>
  </si>
  <si>
    <t>IN278P</t>
  </si>
  <si>
    <t>AE158I</t>
  </si>
  <si>
    <t>OBA5434</t>
  </si>
  <si>
    <t>GCK0650</t>
  </si>
  <si>
    <t>HPA1095</t>
  </si>
  <si>
    <t>ABA8838</t>
  </si>
  <si>
    <t>GRW2065</t>
  </si>
  <si>
    <t>OBB5578</t>
  </si>
  <si>
    <t>OCO0577</t>
  </si>
  <si>
    <t>OBB9938</t>
  </si>
  <si>
    <t>TCZ0564</t>
  </si>
  <si>
    <t>OCD0773</t>
  </si>
  <si>
    <t>OBA8658</t>
  </si>
  <si>
    <t>PBZ0853</t>
  </si>
  <si>
    <t>OBB4059</t>
  </si>
  <si>
    <t>GRR0158</t>
  </si>
  <si>
    <t>XBG0758</t>
  </si>
  <si>
    <t>OCQ0388</t>
  </si>
  <si>
    <t>PBH8786</t>
  </si>
  <si>
    <t>AFW0868</t>
  </si>
  <si>
    <t>OBH0422</t>
  </si>
  <si>
    <t>APA2258</t>
  </si>
  <si>
    <t>ABH2178</t>
  </si>
  <si>
    <t>PDA1608</t>
  </si>
  <si>
    <t>PBJ9580</t>
  </si>
  <si>
    <t>PBV7368</t>
  </si>
  <si>
    <t>OAN0538</t>
  </si>
  <si>
    <t>GRW2018</t>
  </si>
  <si>
    <t>GLS0675</t>
  </si>
  <si>
    <t>JB216P</t>
  </si>
  <si>
    <t>IC846K</t>
  </si>
  <si>
    <t>JH639F</t>
  </si>
  <si>
    <t>HS088C</t>
  </si>
  <si>
    <t>HL918Y</t>
  </si>
  <si>
    <t>GA486Q</t>
  </si>
  <si>
    <t>JH022H</t>
  </si>
  <si>
    <t>JP627Z</t>
  </si>
  <si>
    <t>GNM0189</t>
  </si>
  <si>
    <t>PTY0264</t>
  </si>
  <si>
    <t>GOD0727</t>
  </si>
  <si>
    <t>OBB3928</t>
  </si>
  <si>
    <t>OBW0975</t>
  </si>
  <si>
    <t>OBB1778</t>
  </si>
  <si>
    <t>LCK0078</t>
  </si>
  <si>
    <t>ABI8227</t>
  </si>
  <si>
    <t>GKA0048</t>
  </si>
  <si>
    <t>GOZ0817</t>
  </si>
  <si>
    <t>IO058Q</t>
  </si>
  <si>
    <t>JC078P</t>
  </si>
  <si>
    <t>JP632Z</t>
  </si>
  <si>
    <t>GA778P</t>
  </si>
  <si>
    <t>JP634Z</t>
  </si>
  <si>
    <t>AB593J</t>
  </si>
  <si>
    <t>GA519P</t>
  </si>
  <si>
    <t>IC928K</t>
  </si>
  <si>
    <t>HM608T</t>
  </si>
  <si>
    <t>IJ138W</t>
  </si>
  <si>
    <t>JH517G</t>
  </si>
  <si>
    <t>OCQ0248</t>
  </si>
  <si>
    <t>HCH0838</t>
  </si>
  <si>
    <t>PBO0165</t>
  </si>
  <si>
    <t>GNP0519</t>
  </si>
  <si>
    <t>GTC8937</t>
  </si>
  <si>
    <t>OBB6968</t>
  </si>
  <si>
    <t>AGE0758</t>
  </si>
  <si>
    <t>ABB5758</t>
  </si>
  <si>
    <t>OBA5528</t>
  </si>
  <si>
    <t>OAJ0528</t>
  </si>
  <si>
    <t>OBA1638</t>
  </si>
  <si>
    <t>OBA2818</t>
  </si>
  <si>
    <t>GQI0297</t>
  </si>
  <si>
    <t>OBA6998</t>
  </si>
  <si>
    <t>AFL0297</t>
  </si>
  <si>
    <t>OBC3081</t>
  </si>
  <si>
    <t>GSJ4717</t>
  </si>
  <si>
    <t>ABB9648</t>
  </si>
  <si>
    <t>LBA2228</t>
  </si>
  <si>
    <t>GJY0391</t>
  </si>
  <si>
    <t>PBB4968</t>
  </si>
  <si>
    <t>TPB1358</t>
  </si>
  <si>
    <t>GHZ0058</t>
  </si>
  <si>
    <t>AFC0498</t>
  </si>
  <si>
    <t>MCV0797</t>
  </si>
  <si>
    <t>OCN0878</t>
  </si>
  <si>
    <t>OAA1638</t>
  </si>
  <si>
    <t>PYO0408</t>
  </si>
  <si>
    <t>PCG0009</t>
  </si>
  <si>
    <t>JC288Q</t>
  </si>
  <si>
    <t>IF108H</t>
  </si>
  <si>
    <t>IW178B</t>
  </si>
  <si>
    <t>IO188Y</t>
  </si>
  <si>
    <t>IR078Z</t>
  </si>
  <si>
    <t>IR918C</t>
  </si>
  <si>
    <t>HU938M</t>
  </si>
  <si>
    <t>JH238F</t>
  </si>
  <si>
    <t>JK348R</t>
  </si>
  <si>
    <t>HC888I</t>
  </si>
  <si>
    <t>JM077D</t>
  </si>
  <si>
    <t>JK278A</t>
  </si>
  <si>
    <t>HY808H</t>
  </si>
  <si>
    <t>IE548N</t>
  </si>
  <si>
    <t>IW478G</t>
  </si>
  <si>
    <t>JH878F</t>
  </si>
  <si>
    <t>IT328Y</t>
  </si>
  <si>
    <t>IW128G</t>
  </si>
  <si>
    <t>IU188O</t>
  </si>
  <si>
    <t>HF468L</t>
  </si>
  <si>
    <t>IO338C</t>
  </si>
  <si>
    <t>IX298L</t>
  </si>
  <si>
    <t>JE758H</t>
  </si>
  <si>
    <t>AB908J</t>
  </si>
  <si>
    <t>IX648W</t>
  </si>
  <si>
    <t>JF558F</t>
  </si>
  <si>
    <t>HZ898Y</t>
  </si>
  <si>
    <t>IR574Z</t>
  </si>
  <si>
    <t>HM728T</t>
  </si>
  <si>
    <t>JI198G</t>
  </si>
  <si>
    <t>JC995P</t>
  </si>
  <si>
    <t>HZ518W</t>
  </si>
  <si>
    <t>HA247N</t>
  </si>
  <si>
    <t>HA258N</t>
  </si>
  <si>
    <t>HA238N</t>
  </si>
  <si>
    <t>HD705Y</t>
  </si>
  <si>
    <t>IR218C</t>
  </si>
  <si>
    <t>HC908I</t>
  </si>
  <si>
    <t>IE088M</t>
  </si>
  <si>
    <t>IM978L</t>
  </si>
  <si>
    <t>HU438M</t>
  </si>
  <si>
    <t>AC258J</t>
  </si>
  <si>
    <t>AFC0898</t>
  </si>
  <si>
    <t>OCT0368</t>
  </si>
  <si>
    <t>OBB9178</t>
  </si>
  <si>
    <t>GSC2558</t>
  </si>
  <si>
    <t>OAJ0548</t>
  </si>
  <si>
    <t>ABC1708</t>
  </si>
  <si>
    <t>OAA4188</t>
  </si>
  <si>
    <t>RBA6928</t>
  </si>
  <si>
    <t>OCM0938</t>
  </si>
  <si>
    <t>GSJ4658</t>
  </si>
  <si>
    <t>GTB3578</t>
  </si>
  <si>
    <t>OBA2678</t>
  </si>
  <si>
    <t>ABB5448</t>
  </si>
  <si>
    <t>TCU0038</t>
  </si>
  <si>
    <t>OBT0453</t>
  </si>
  <si>
    <t>GMN0748</t>
  </si>
  <si>
    <t>OAA1818</t>
  </si>
  <si>
    <t>APB1698</t>
  </si>
  <si>
    <t>OBC3557</t>
  </si>
  <si>
    <t>OBB7348</t>
  </si>
  <si>
    <t>ABG3318</t>
  </si>
  <si>
    <t>OBB3055</t>
  </si>
  <si>
    <t>POZ0458</t>
  </si>
  <si>
    <t>GTD6908</t>
  </si>
  <si>
    <t>GQT0458</t>
  </si>
  <si>
    <t>GSI8438</t>
  </si>
  <si>
    <t>ABE8028</t>
  </si>
  <si>
    <t>OBC1128</t>
  </si>
  <si>
    <t>PBM1428</t>
  </si>
  <si>
    <t>GPT0628</t>
  </si>
  <si>
    <t>PQJ0088</t>
  </si>
  <si>
    <t>ABB5258</t>
  </si>
  <si>
    <t>OBA8448</t>
  </si>
  <si>
    <t>JK883Q</t>
  </si>
  <si>
    <t>PCI1278</t>
  </si>
  <si>
    <t>GRW5408</t>
  </si>
  <si>
    <t>PBU6978</t>
  </si>
  <si>
    <t>OBA2368</t>
  </si>
  <si>
    <t>OAI0938</t>
  </si>
  <si>
    <t>ZBC0438</t>
  </si>
  <si>
    <t>PVD0658</t>
  </si>
  <si>
    <t>OBC0168</t>
  </si>
  <si>
    <t>UBJ0702</t>
  </si>
  <si>
    <t>GPH0435</t>
  </si>
  <si>
    <t>OCP0878</t>
  </si>
  <si>
    <t>AFR0328</t>
  </si>
  <si>
    <t>PBF4498</t>
  </si>
  <si>
    <t>GSG5228</t>
  </si>
  <si>
    <t>OCK0388</t>
  </si>
  <si>
    <t>GNS0848</t>
  </si>
  <si>
    <t>PDD5598</t>
  </si>
  <si>
    <t>GHJ0198</t>
  </si>
  <si>
    <t>ABA9118</t>
  </si>
  <si>
    <t>GCP0604</t>
  </si>
  <si>
    <t>OBB4408</t>
  </si>
  <si>
    <t>ABE1628</t>
  </si>
  <si>
    <t>JBA3168</t>
  </si>
  <si>
    <t>GSV2198</t>
  </si>
  <si>
    <t>OAJ0390</t>
  </si>
  <si>
    <t>GEA1718</t>
  </si>
  <si>
    <t>IW905E</t>
  </si>
  <si>
    <t>IQ808L</t>
  </si>
  <si>
    <t>JC208Q</t>
  </si>
  <si>
    <t>IO339C</t>
  </si>
  <si>
    <t>AB698I</t>
  </si>
  <si>
    <t>JH858I</t>
  </si>
  <si>
    <t>JC129P</t>
  </si>
  <si>
    <t>IM008X</t>
  </si>
  <si>
    <t>JF498K</t>
  </si>
  <si>
    <t>IV148V</t>
  </si>
  <si>
    <t>JF023F</t>
  </si>
  <si>
    <t>PCO6312</t>
  </si>
  <si>
    <t>OBC2247</t>
  </si>
  <si>
    <t>PCZ3363</t>
  </si>
  <si>
    <t>OPA1537</t>
  </si>
  <si>
    <t>GTF9428</t>
  </si>
  <si>
    <t>ABE9647</t>
  </si>
  <si>
    <t>OCK0728</t>
  </si>
  <si>
    <t>APB1764</t>
  </si>
  <si>
    <t>OBA7668</t>
  </si>
  <si>
    <t>ABJ4178</t>
  </si>
  <si>
    <t>PPC2971</t>
  </si>
  <si>
    <t>OBA4238</t>
  </si>
  <si>
    <t>GOE0528</t>
  </si>
  <si>
    <t>LBA5449</t>
  </si>
  <si>
    <t>OBC2542</t>
  </si>
  <si>
    <t>GPB2288</t>
  </si>
  <si>
    <t>GSO7948</t>
  </si>
  <si>
    <t>ABB5488</t>
  </si>
  <si>
    <t>LCF0199</t>
  </si>
  <si>
    <t>IM865X</t>
  </si>
  <si>
    <t>JE417F</t>
  </si>
  <si>
    <t>IZ908P</t>
  </si>
  <si>
    <t>IJ057W</t>
  </si>
  <si>
    <t>IJ068W</t>
  </si>
  <si>
    <t>HW957J</t>
  </si>
  <si>
    <t>IB097O</t>
  </si>
  <si>
    <t>JH927F</t>
  </si>
  <si>
    <t>IJ957W</t>
  </si>
  <si>
    <t>JI227G</t>
  </si>
  <si>
    <t>IW617G</t>
  </si>
  <si>
    <t>JI205G</t>
  </si>
  <si>
    <t>IU328O</t>
  </si>
  <si>
    <t>ABA9767</t>
  </si>
  <si>
    <t>OBA1329</t>
  </si>
  <si>
    <t>GSR4478</t>
  </si>
  <si>
    <t>PPA8648</t>
  </si>
  <si>
    <t>GRX2631</t>
  </si>
  <si>
    <t>PVS0677</t>
  </si>
  <si>
    <t>GSG9105</t>
  </si>
  <si>
    <t>OBB6567</t>
  </si>
  <si>
    <t>OBB8297</t>
  </si>
  <si>
    <t>OBA8424</t>
  </si>
  <si>
    <t>OBA9488</t>
  </si>
  <si>
    <t>POP0218</t>
  </si>
  <si>
    <t>OBC1898</t>
  </si>
  <si>
    <t>OBB2319</t>
  </si>
  <si>
    <t>PLQ0538</t>
  </si>
  <si>
    <t>RCA0937</t>
  </si>
  <si>
    <t>ADG0957</t>
  </si>
  <si>
    <t>OBC3721</t>
  </si>
  <si>
    <t>ABA5698</t>
  </si>
  <si>
    <t>OCP0908</t>
  </si>
  <si>
    <t>GQS0698</t>
  </si>
  <si>
    <t>PZF0058</t>
  </si>
  <si>
    <t>PDG0938</t>
  </si>
  <si>
    <t>AFI0908</t>
  </si>
  <si>
    <t>LBA2799</t>
  </si>
  <si>
    <t>AC668G</t>
  </si>
  <si>
    <t>HF648L</t>
  </si>
  <si>
    <t>IP078G</t>
  </si>
  <si>
    <t>JG167Q</t>
  </si>
  <si>
    <t>JE028H</t>
  </si>
  <si>
    <t>HF858I</t>
  </si>
  <si>
    <t>HO923K</t>
  </si>
  <si>
    <t>HY748A</t>
  </si>
  <si>
    <t>IJ708V</t>
  </si>
  <si>
    <t>IR748C</t>
  </si>
  <si>
    <t>IV277N</t>
  </si>
  <si>
    <t>IP508N</t>
  </si>
  <si>
    <t>IJ688V</t>
  </si>
  <si>
    <t>HB327M</t>
  </si>
  <si>
    <t>HC318J</t>
  </si>
  <si>
    <t>JL556E</t>
  </si>
  <si>
    <t>HF998I</t>
  </si>
  <si>
    <t>HO878K</t>
  </si>
  <si>
    <t>IK475Q</t>
  </si>
  <si>
    <t>IW588G</t>
  </si>
  <si>
    <t>AB527I</t>
  </si>
  <si>
    <t>IQ528L</t>
  </si>
  <si>
    <t>JI267G</t>
  </si>
  <si>
    <t>ID868S</t>
  </si>
  <si>
    <t>IE918N</t>
  </si>
  <si>
    <t>HZ698W</t>
  </si>
  <si>
    <t>AB748I</t>
  </si>
  <si>
    <t>HY998H</t>
  </si>
  <si>
    <t>HO518L</t>
  </si>
  <si>
    <t>IU377O</t>
  </si>
  <si>
    <t>IT928P</t>
  </si>
  <si>
    <t>HT528F</t>
  </si>
  <si>
    <t>JK868R</t>
  </si>
  <si>
    <t>GA276P</t>
  </si>
  <si>
    <t>IN988D</t>
  </si>
  <si>
    <t>HU718I</t>
  </si>
  <si>
    <t>HP528E</t>
  </si>
  <si>
    <t>JP652Z</t>
  </si>
  <si>
    <t>HT558F</t>
  </si>
  <si>
    <t>JK588A</t>
  </si>
  <si>
    <t>HZ588Y</t>
  </si>
  <si>
    <t>HT828P</t>
  </si>
  <si>
    <t>HB968M</t>
  </si>
  <si>
    <t>IW545G</t>
  </si>
  <si>
    <t>JE975F</t>
  </si>
  <si>
    <t>HQ098R</t>
  </si>
  <si>
    <t>ID828J</t>
  </si>
  <si>
    <t>HU978H</t>
  </si>
  <si>
    <t>IU388O</t>
  </si>
  <si>
    <t>HZ128W</t>
  </si>
  <si>
    <t>IJ028W</t>
  </si>
  <si>
    <t>HI788N</t>
  </si>
  <si>
    <t>JG168L</t>
  </si>
  <si>
    <t>HI618U</t>
  </si>
  <si>
    <t>PPA0136</t>
  </si>
  <si>
    <t>GSF7218</t>
  </si>
  <si>
    <t>GNZ0888</t>
  </si>
  <si>
    <t>OPB1088</t>
  </si>
  <si>
    <t>GTI2518</t>
  </si>
  <si>
    <t>GMR0548</t>
  </si>
  <si>
    <t>GOS0148</t>
  </si>
  <si>
    <t>OAJ0268</t>
  </si>
  <si>
    <t>UBA3716</t>
  </si>
  <si>
    <t>GSP2698</t>
  </si>
  <si>
    <t>GRF0738</t>
  </si>
  <si>
    <t>PAB0248</t>
  </si>
  <si>
    <t>PBO0688</t>
  </si>
  <si>
    <t>OBB5858</t>
  </si>
  <si>
    <t>ACH0768</t>
  </si>
  <si>
    <t>GSK1868</t>
  </si>
  <si>
    <t>ABF5268</t>
  </si>
  <si>
    <t>OBB4998</t>
  </si>
  <si>
    <t>GPB2369</t>
  </si>
  <si>
    <t>PTY0321</t>
  </si>
  <si>
    <t>PDR3158</t>
  </si>
  <si>
    <t>OCT0588</t>
  </si>
  <si>
    <t>GOR0998</t>
  </si>
  <si>
    <t>OED0048</t>
  </si>
  <si>
    <t>OCT0608</t>
  </si>
  <si>
    <t>GJM0948</t>
  </si>
  <si>
    <t>GRS0118</t>
  </si>
  <si>
    <t>OEI1218</t>
  </si>
  <si>
    <t>GSA5348</t>
  </si>
  <si>
    <t>PDF9148</t>
  </si>
  <si>
    <t>OBE0172</t>
  </si>
  <si>
    <t>AFC0648</t>
  </si>
  <si>
    <t>OCU0158</t>
  </si>
  <si>
    <t>OCO0228</t>
  </si>
  <si>
    <t>TBC1148</t>
  </si>
  <si>
    <t>PBF3968</t>
  </si>
  <si>
    <t>PCX5768</t>
  </si>
  <si>
    <t>OCP0308</t>
  </si>
  <si>
    <t>TBR0838</t>
  </si>
  <si>
    <t>POM0819</t>
  </si>
  <si>
    <t>GTB5756</t>
  </si>
  <si>
    <t>HBL0408</t>
  </si>
  <si>
    <t>XBB4561</t>
  </si>
  <si>
    <t>OBC2598</t>
  </si>
  <si>
    <t>PCS1298</t>
  </si>
  <si>
    <t>ABC6518</t>
  </si>
  <si>
    <t>PXL0078</t>
  </si>
  <si>
    <t>PWL0798</t>
  </si>
  <si>
    <t>OBA2078</t>
  </si>
  <si>
    <t>PSM0358</t>
  </si>
  <si>
    <t>OPB1918</t>
  </si>
  <si>
    <t>AFS0858</t>
  </si>
  <si>
    <t>OCP0968</t>
  </si>
  <si>
    <t>OBB7638</t>
  </si>
  <si>
    <t>PIY0762</t>
  </si>
  <si>
    <t>AFP0058</t>
  </si>
  <si>
    <t>OBC1198</t>
  </si>
  <si>
    <t>ABE7728</t>
  </si>
  <si>
    <t>AFZ0738</t>
  </si>
  <si>
    <t>OPB1278</t>
  </si>
  <si>
    <t>ACX0448</t>
  </si>
  <si>
    <t>PBO0927</t>
  </si>
  <si>
    <t>OBW0768</t>
  </si>
  <si>
    <t>LBY0385</t>
  </si>
  <si>
    <t>OBA7288</t>
  </si>
  <si>
    <t>GME0002</t>
  </si>
  <si>
    <t>OBB1868</t>
  </si>
  <si>
    <t>GQC0938</t>
  </si>
  <si>
    <t>OCQ0738</t>
  </si>
  <si>
    <t>JN015I</t>
  </si>
  <si>
    <t>PTY0714</t>
  </si>
  <si>
    <t>GLI0913</t>
  </si>
  <si>
    <t>PBY8238</t>
  </si>
  <si>
    <t>GRG0575</t>
  </si>
  <si>
    <t>ABC6268</t>
  </si>
  <si>
    <t>OAE0876</t>
  </si>
  <si>
    <t>AFR0158</t>
  </si>
  <si>
    <t>GPB2217</t>
  </si>
  <si>
    <t>OBW0918</t>
  </si>
  <si>
    <t>OPB1827</t>
  </si>
  <si>
    <t>OCN0148</t>
  </si>
  <si>
    <t>OCU0939</t>
  </si>
  <si>
    <t>GSC6208</t>
  </si>
  <si>
    <t>OCA0848</t>
  </si>
  <si>
    <t>PKL0968</t>
  </si>
  <si>
    <t>OBB6898</t>
  </si>
  <si>
    <t>OAG0459</t>
  </si>
  <si>
    <t>OBA1628</t>
  </si>
  <si>
    <t>AFF0948</t>
  </si>
  <si>
    <t>GLZ0347</t>
  </si>
  <si>
    <t>OBC1987</t>
  </si>
  <si>
    <t>GSE6228</t>
  </si>
  <si>
    <t>OCP0328</t>
  </si>
  <si>
    <t>GHV0218</t>
  </si>
  <si>
    <t>JBE0779</t>
  </si>
  <si>
    <t>ABJ1648</t>
  </si>
  <si>
    <t>PFY0559</t>
  </si>
  <si>
    <t>OBA3478</t>
  </si>
  <si>
    <t>ADP0258</t>
  </si>
  <si>
    <t>GRY4508</t>
  </si>
  <si>
    <t>OBA5678</t>
  </si>
  <si>
    <t>GPY0928</t>
  </si>
  <si>
    <t>GSM6348</t>
  </si>
  <si>
    <t>OBB4898</t>
  </si>
  <si>
    <t>ACJ0248</t>
  </si>
  <si>
    <t>GHL0598</t>
  </si>
  <si>
    <t>OCH0548</t>
  </si>
  <si>
    <t>OAJ0618</t>
  </si>
  <si>
    <t>GSM4978</t>
  </si>
  <si>
    <t>OPB1148</t>
  </si>
  <si>
    <t>OPA1588</t>
  </si>
  <si>
    <t>GSL5888</t>
  </si>
  <si>
    <t>OAA1018</t>
  </si>
  <si>
    <t>GMP0748</t>
  </si>
  <si>
    <t>OCJ0853</t>
  </si>
  <si>
    <t>PKC0524</t>
  </si>
  <si>
    <t>ABI7895</t>
  </si>
  <si>
    <t>OBB2378</t>
  </si>
  <si>
    <t>PQZ0094</t>
  </si>
  <si>
    <t>GSP5856</t>
  </si>
  <si>
    <t>ABK4548</t>
  </si>
  <si>
    <t>OBA5208</t>
  </si>
  <si>
    <t>PCF8477</t>
  </si>
  <si>
    <t>GRY8687</t>
  </si>
  <si>
    <t>PCM6038</t>
  </si>
  <si>
    <t>GTD2722</t>
  </si>
  <si>
    <t>OCF0568</t>
  </si>
  <si>
    <t>ABH4529</t>
  </si>
  <si>
    <t>OBB1038</t>
  </si>
  <si>
    <t>PCP5037</t>
  </si>
  <si>
    <t>OBH0788</t>
  </si>
  <si>
    <t>GPI0218</t>
  </si>
  <si>
    <t>GRX6248</t>
  </si>
  <si>
    <t>GBP1968</t>
  </si>
  <si>
    <t>OBB9078</t>
  </si>
  <si>
    <t>AAS0254</t>
  </si>
  <si>
    <t>GRW9298</t>
  </si>
  <si>
    <t>AB755J</t>
  </si>
  <si>
    <t>IC218K</t>
  </si>
  <si>
    <t>IP277G</t>
  </si>
  <si>
    <t>JP629Z</t>
  </si>
  <si>
    <t>JP631Z</t>
  </si>
  <si>
    <t>JB342P</t>
  </si>
  <si>
    <t>JE176F</t>
  </si>
  <si>
    <t>IR898Z</t>
  </si>
  <si>
    <t>JH908H</t>
  </si>
  <si>
    <t>GA938P</t>
  </si>
  <si>
    <t>JP630Z</t>
  </si>
  <si>
    <t>IE758M</t>
  </si>
  <si>
    <t>HF718I</t>
  </si>
  <si>
    <t>HI268N</t>
  </si>
  <si>
    <t>IJ398W</t>
  </si>
  <si>
    <t>HO949S</t>
  </si>
  <si>
    <t>IF548B</t>
  </si>
  <si>
    <t>IP007G</t>
  </si>
  <si>
    <t>HO868L</t>
  </si>
  <si>
    <t>OBB2458</t>
  </si>
  <si>
    <t>GFP0398</t>
  </si>
  <si>
    <t>LBC2718</t>
  </si>
  <si>
    <t>OCE0138</t>
  </si>
  <si>
    <t>PLS0708</t>
  </si>
  <si>
    <t>PQL0688</t>
  </si>
  <si>
    <t>OBB3998</t>
  </si>
  <si>
    <t>ICD0468</t>
  </si>
  <si>
    <t>GPB2148</t>
  </si>
  <si>
    <t>PCA9947</t>
  </si>
  <si>
    <t>OBA4978</t>
  </si>
  <si>
    <t>OBB7628</t>
  </si>
  <si>
    <t>OBB6055</t>
  </si>
  <si>
    <t>ABH1178</t>
  </si>
  <si>
    <t>AGB0475</t>
  </si>
  <si>
    <t>GCA4898</t>
  </si>
  <si>
    <t>GOF0048</t>
  </si>
  <si>
    <t>GSF6767</t>
  </si>
  <si>
    <t>PNH0228</t>
  </si>
  <si>
    <t>PXP0908</t>
  </si>
  <si>
    <t>OBW0668</t>
  </si>
  <si>
    <t>GSE2098</t>
  </si>
  <si>
    <t>GSG6587</t>
  </si>
  <si>
    <t>OBB2438</t>
  </si>
  <si>
    <t>OBB8078</t>
  </si>
  <si>
    <t>GSL5738</t>
  </si>
  <si>
    <t>GCX0608</t>
  </si>
  <si>
    <t>MDF0088</t>
  </si>
  <si>
    <t>ABB6588</t>
  </si>
  <si>
    <t>PJW0703</t>
  </si>
  <si>
    <t>PBD3308</t>
  </si>
  <si>
    <t>HBT0678</t>
  </si>
  <si>
    <t>GGY0508</t>
  </si>
  <si>
    <t>OBC3210</t>
  </si>
  <si>
    <t>GJM0088</t>
  </si>
  <si>
    <t>OBD0318</t>
  </si>
  <si>
    <t>OCS0178</t>
  </si>
  <si>
    <t>EAH0738</t>
  </si>
  <si>
    <t>OAI0108</t>
  </si>
  <si>
    <t>OAA5158</t>
  </si>
  <si>
    <t>OCU0318</t>
  </si>
  <si>
    <t>IBT0308</t>
  </si>
  <si>
    <t>OBA3558</t>
  </si>
  <si>
    <t>GRP0618</t>
  </si>
  <si>
    <t>GSA7138</t>
  </si>
  <si>
    <t>ABC1987</t>
  </si>
  <si>
    <t>OBA9718</t>
  </si>
  <si>
    <t>RBA8448</t>
  </si>
  <si>
    <t>GDK0339</t>
  </si>
  <si>
    <t>XBY0898</t>
  </si>
  <si>
    <t>OBC3058</t>
  </si>
  <si>
    <t>GSB2878</t>
  </si>
  <si>
    <t>OBA6428</t>
  </si>
  <si>
    <t>ABD1648</t>
  </si>
  <si>
    <t>OBA9928</t>
  </si>
  <si>
    <t>OBB2558</t>
  </si>
  <si>
    <t>OBB1448</t>
  </si>
  <si>
    <t>GTE5558</t>
  </si>
  <si>
    <t>OBA4248</t>
  </si>
  <si>
    <t>PPF0738</t>
  </si>
  <si>
    <t>ABA1328</t>
  </si>
  <si>
    <t>ABB5168</t>
  </si>
  <si>
    <t>OBB1278</t>
  </si>
  <si>
    <t>GRL0994</t>
  </si>
  <si>
    <t>TPB1478</t>
  </si>
  <si>
    <t>JA088T</t>
  </si>
  <si>
    <t>OBC3478</t>
  </si>
  <si>
    <t>OAI0468</t>
  </si>
  <si>
    <t>ABC1198</t>
  </si>
  <si>
    <t>OCT0448</t>
  </si>
  <si>
    <t>OCP0238</t>
  </si>
  <si>
    <t>OBA9828</t>
  </si>
  <si>
    <t>OCU0698</t>
  </si>
  <si>
    <t>UBK0128</t>
  </si>
  <si>
    <t>OBB2135</t>
  </si>
  <si>
    <t>GNJ0598</t>
  </si>
  <si>
    <t>GSB1764</t>
  </si>
  <si>
    <t>OAN0858</t>
  </si>
  <si>
    <t>OBB3188</t>
  </si>
  <si>
    <t>ACS0488</t>
  </si>
  <si>
    <t>ABH8428</t>
  </si>
  <si>
    <t>OBB9448</t>
  </si>
  <si>
    <t>AE488I</t>
  </si>
  <si>
    <t>IY908I</t>
  </si>
  <si>
    <t>IR718C</t>
  </si>
  <si>
    <t>IK948N</t>
  </si>
  <si>
    <t>ID096S</t>
  </si>
  <si>
    <t>JI268G</t>
  </si>
  <si>
    <t>JC438P</t>
  </si>
  <si>
    <t>IM398Y</t>
  </si>
  <si>
    <t>IL378I</t>
  </si>
  <si>
    <t>AB048J</t>
  </si>
  <si>
    <t>IV398N</t>
  </si>
  <si>
    <t>IS828I</t>
  </si>
  <si>
    <t>JH098F</t>
  </si>
  <si>
    <t>IG318J</t>
  </si>
  <si>
    <t>JK488R</t>
  </si>
  <si>
    <t>JK351R</t>
  </si>
  <si>
    <t>IG368J</t>
  </si>
  <si>
    <t>GA468P</t>
  </si>
  <si>
    <t>IT318J</t>
  </si>
  <si>
    <t>IY108I</t>
  </si>
  <si>
    <t>HT118F</t>
  </si>
  <si>
    <t>IL878I</t>
  </si>
  <si>
    <t>IT948J</t>
  </si>
  <si>
    <t>HM118Q</t>
  </si>
  <si>
    <t>IL538I</t>
  </si>
  <si>
    <t>IL288I</t>
  </si>
  <si>
    <t>IR728C</t>
  </si>
  <si>
    <t>JH818H</t>
  </si>
  <si>
    <t>IG698K</t>
  </si>
  <si>
    <t>JH913I</t>
  </si>
  <si>
    <t>IT118J</t>
  </si>
  <si>
    <t>IX388L</t>
  </si>
  <si>
    <t>HF348L</t>
  </si>
  <si>
    <t>IR568C</t>
  </si>
  <si>
    <t>JP654Z</t>
  </si>
  <si>
    <t>IR658Z</t>
  </si>
  <si>
    <t>JF018F</t>
  </si>
  <si>
    <t>IP808G</t>
  </si>
  <si>
    <t>JH258F</t>
  </si>
  <si>
    <t>IW166B</t>
  </si>
  <si>
    <t>IE098M</t>
  </si>
  <si>
    <t>AB838J</t>
  </si>
  <si>
    <t>JB208P</t>
  </si>
  <si>
    <t>HM418T</t>
  </si>
  <si>
    <t>IX658W</t>
  </si>
  <si>
    <t>GHC0448</t>
  </si>
  <si>
    <t>MDC0748</t>
  </si>
  <si>
    <t>GED0368</t>
  </si>
  <si>
    <t>RCD0098</t>
  </si>
  <si>
    <t>GSR8611</t>
  </si>
  <si>
    <t>GSG4638</t>
  </si>
  <si>
    <t>OCH0388</t>
  </si>
  <si>
    <t>GRN0018</t>
  </si>
  <si>
    <t>OBX0678</t>
  </si>
  <si>
    <t>OBA5118</t>
  </si>
  <si>
    <t>MBB1728</t>
  </si>
  <si>
    <t>AAV0346</t>
  </si>
  <si>
    <t>LAI0611</t>
  </si>
  <si>
    <t>GRY2156</t>
  </si>
  <si>
    <t>OCS0228</t>
  </si>
  <si>
    <t>GTA1141</t>
  </si>
  <si>
    <t>GSA4388</t>
  </si>
  <si>
    <t>GTB8747</t>
  </si>
  <si>
    <t>OBC3935</t>
  </si>
  <si>
    <t>PWM0685</t>
  </si>
  <si>
    <t>GOF0438</t>
  </si>
  <si>
    <t>ABJ1758</t>
  </si>
  <si>
    <t>OCQ0498</t>
  </si>
  <si>
    <t>GLN0718</t>
  </si>
  <si>
    <t>ABD2907</t>
  </si>
  <si>
    <t>GSM7808</t>
  </si>
  <si>
    <t>PDB3588</t>
  </si>
  <si>
    <t>ABE4658</t>
  </si>
  <si>
    <t>OAA1948</t>
  </si>
  <si>
    <t>GGR0231</t>
  </si>
  <si>
    <t>OPA1638</t>
  </si>
  <si>
    <t>AGD0908</t>
  </si>
  <si>
    <t>PBY6819</t>
  </si>
  <si>
    <t>OBB1849</t>
  </si>
  <si>
    <t>AGB0305</t>
  </si>
  <si>
    <t>GSH2086</t>
  </si>
  <si>
    <t>GNA0448</t>
  </si>
  <si>
    <t>PDA3138</t>
  </si>
  <si>
    <t>LBA2068</t>
  </si>
  <si>
    <t>XBB1238</t>
  </si>
  <si>
    <t>PBN8157</t>
  </si>
  <si>
    <t>OBA7578</t>
  </si>
  <si>
    <t>PNP0828</t>
  </si>
  <si>
    <t>HCM0638</t>
  </si>
  <si>
    <t>GND0812</t>
  </si>
  <si>
    <t>GSW2301</t>
  </si>
  <si>
    <t>TBB4068</t>
  </si>
  <si>
    <t>ABH8404</t>
  </si>
  <si>
    <t>GMK0688</t>
  </si>
  <si>
    <t>PCB6831</t>
  </si>
  <si>
    <t>ABA8888</t>
  </si>
  <si>
    <t>ABF9709</t>
  </si>
  <si>
    <t>AFI0438</t>
  </si>
  <si>
    <t>OBA4468</t>
  </si>
  <si>
    <t>PCJ4186</t>
  </si>
  <si>
    <t>GSE6545</t>
  </si>
  <si>
    <t>OBA6288</t>
  </si>
  <si>
    <t>ABC1118</t>
  </si>
  <si>
    <t>GCS0348</t>
  </si>
  <si>
    <t>ABH2688</t>
  </si>
  <si>
    <t>OBA8058</t>
  </si>
  <si>
    <t>APA2288</t>
  </si>
  <si>
    <t>OAA4118</t>
  </si>
  <si>
    <t>OCT0778</t>
  </si>
  <si>
    <t>GSA8699</t>
  </si>
  <si>
    <t>PDF8059</t>
  </si>
  <si>
    <t>UBH0297</t>
  </si>
  <si>
    <t>PBJ5487</t>
  </si>
  <si>
    <t>OBA7476</t>
  </si>
  <si>
    <t>IJ438V</t>
  </si>
  <si>
    <t>IG698J</t>
  </si>
  <si>
    <t>HR618K</t>
  </si>
  <si>
    <t>HT018F</t>
  </si>
  <si>
    <t>IR589C</t>
  </si>
  <si>
    <t>HL888I</t>
  </si>
  <si>
    <t>IQ338L</t>
  </si>
  <si>
    <t>JF478K</t>
  </si>
  <si>
    <t>JP650Z</t>
  </si>
  <si>
    <t>JL5284E</t>
  </si>
  <si>
    <t>IV508N</t>
  </si>
  <si>
    <t>IJ076O</t>
  </si>
  <si>
    <t>IJ798A</t>
  </si>
  <si>
    <t>JH865H</t>
  </si>
  <si>
    <t>JH678F</t>
  </si>
  <si>
    <t>HX328I</t>
  </si>
  <si>
    <t>JH918F</t>
  </si>
  <si>
    <t>JK332A</t>
  </si>
  <si>
    <t>IK778Q</t>
  </si>
  <si>
    <t>HZ718W</t>
  </si>
  <si>
    <t>IE808N</t>
  </si>
  <si>
    <t>IM738J</t>
  </si>
  <si>
    <t>HC698G</t>
  </si>
  <si>
    <t>GA428P</t>
  </si>
  <si>
    <t>IZ518P</t>
  </si>
  <si>
    <t>JP649Z</t>
  </si>
  <si>
    <t>HF448L</t>
  </si>
  <si>
    <t>IX908C</t>
  </si>
  <si>
    <t>GA708P</t>
  </si>
  <si>
    <t>JL518B</t>
  </si>
  <si>
    <t>JP651Z</t>
  </si>
  <si>
    <t>IR564Z</t>
  </si>
  <si>
    <t>IJ878V</t>
  </si>
  <si>
    <t>IJ267V</t>
  </si>
  <si>
    <t>HI729K</t>
  </si>
  <si>
    <t>GLI0103</t>
  </si>
  <si>
    <t>OAM0078</t>
  </si>
  <si>
    <t>GSN2096</t>
  </si>
  <si>
    <t>OBB1400</t>
  </si>
  <si>
    <t>JH117A</t>
  </si>
  <si>
    <t>JH317G</t>
  </si>
  <si>
    <t>JP638Z</t>
  </si>
  <si>
    <t>JP641Z</t>
  </si>
  <si>
    <t>IG689F</t>
  </si>
  <si>
    <t>PCP5370</t>
  </si>
  <si>
    <t>OBA4086</t>
  </si>
  <si>
    <t>GSI9851</t>
  </si>
  <si>
    <t>GSG7771</t>
  </si>
  <si>
    <t>OAA1188</t>
  </si>
  <si>
    <t>APA1988</t>
  </si>
  <si>
    <t>GHI0328</t>
  </si>
  <si>
    <t>OAA4474</t>
  </si>
  <si>
    <t>HT348L</t>
  </si>
  <si>
    <t>OCQ0418</t>
  </si>
  <si>
    <t>OAF0158</t>
  </si>
  <si>
    <t>OBB7248</t>
  </si>
  <si>
    <t>OBA4938</t>
  </si>
  <si>
    <t>JC237Q</t>
  </si>
  <si>
    <t>OAE0878</t>
  </si>
  <si>
    <t>PTN0883</t>
  </si>
  <si>
    <t>JI188G</t>
  </si>
  <si>
    <t>PDC7526</t>
  </si>
  <si>
    <t>ABG1618</t>
  </si>
  <si>
    <t>GNV0084</t>
  </si>
  <si>
    <t>GPN0751</t>
  </si>
  <si>
    <t>GTC6625</t>
  </si>
  <si>
    <t>OBC2678</t>
  </si>
  <si>
    <t>GSD4820</t>
  </si>
  <si>
    <t>GJF0168</t>
  </si>
  <si>
    <t>AGB0948</t>
  </si>
  <si>
    <t>OCN0097</t>
  </si>
  <si>
    <t>OBA8718</t>
  </si>
  <si>
    <t>ABA9048</t>
  </si>
  <si>
    <t>JC828P</t>
  </si>
  <si>
    <t>II743P</t>
  </si>
  <si>
    <t>JP642Z</t>
  </si>
  <si>
    <t>HH695U</t>
  </si>
  <si>
    <t>HI998V</t>
  </si>
  <si>
    <t>HM329T</t>
  </si>
  <si>
    <t>HA078R</t>
  </si>
  <si>
    <t>JP643Z</t>
  </si>
  <si>
    <t>AB538J</t>
  </si>
  <si>
    <t>OBY0358</t>
  </si>
  <si>
    <t>OCM0598</t>
  </si>
  <si>
    <t>PHI0357</t>
  </si>
  <si>
    <t>ABA8015</t>
  </si>
  <si>
    <t>PCL3078</t>
  </si>
  <si>
    <t>OBB1178</t>
  </si>
  <si>
    <t>OBC2258</t>
  </si>
  <si>
    <t>ABH6514</t>
  </si>
  <si>
    <t>OPB1468</t>
  </si>
  <si>
    <t>PDR2989</t>
  </si>
  <si>
    <t>MDF0710</t>
  </si>
  <si>
    <t>APA1880</t>
  </si>
  <si>
    <t>GPF0579</t>
  </si>
  <si>
    <t>GKE0108</t>
  </si>
  <si>
    <t>IK988N</t>
  </si>
  <si>
    <t>AE288H</t>
  </si>
  <si>
    <t>JF485K</t>
  </si>
  <si>
    <t>JP633Z</t>
  </si>
  <si>
    <t>JP635Z</t>
  </si>
  <si>
    <t>LBZ0626</t>
  </si>
  <si>
    <t>SAA0609</t>
  </si>
  <si>
    <t>GSB5999</t>
  </si>
  <si>
    <t>OBB4878</t>
  </si>
  <si>
    <t>OBB2328</t>
  </si>
  <si>
    <t>GSK9477</t>
  </si>
  <si>
    <t>GSP8917</t>
  </si>
  <si>
    <t>AGB0103</t>
  </si>
  <si>
    <t>OCM0949</t>
  </si>
  <si>
    <t>ODG0278</t>
  </si>
  <si>
    <t>PBW9588</t>
  </si>
  <si>
    <t>OCU0989</t>
  </si>
  <si>
    <t>GRX8623</t>
  </si>
  <si>
    <t>GSF2388</t>
  </si>
  <si>
    <t>GRW4149</t>
  </si>
  <si>
    <t>OCD0228</t>
  </si>
  <si>
    <t>GSR3865</t>
  </si>
  <si>
    <t>XBB8058</t>
  </si>
  <si>
    <t>OBB1065</t>
  </si>
  <si>
    <t>OBB5663</t>
  </si>
  <si>
    <t>ABM0288</t>
  </si>
  <si>
    <t>OCO0178</t>
  </si>
  <si>
    <t>AFW0568</t>
  </si>
  <si>
    <t>ACL0218</t>
  </si>
  <si>
    <t>HC128G</t>
  </si>
  <si>
    <t>HM647Z</t>
  </si>
  <si>
    <t>II628H</t>
  </si>
  <si>
    <t>IM718X</t>
  </si>
  <si>
    <t>AB648Q</t>
  </si>
  <si>
    <t>IW218B</t>
  </si>
  <si>
    <t>IE377M</t>
  </si>
  <si>
    <t>HP567J</t>
  </si>
  <si>
    <t>II235P</t>
  </si>
  <si>
    <t>JC428Q</t>
  </si>
  <si>
    <t>IX825L</t>
  </si>
  <si>
    <t>IB337O</t>
  </si>
  <si>
    <t>IT885J</t>
  </si>
  <si>
    <t>AAV0918</t>
  </si>
  <si>
    <t>OCP0138</t>
  </si>
  <si>
    <t>GTE3335</t>
  </si>
  <si>
    <t>PGO0488</t>
  </si>
  <si>
    <t>OCE0498</t>
  </si>
  <si>
    <t>GPB2918</t>
  </si>
  <si>
    <t>GCX0599</t>
  </si>
  <si>
    <t>OAH0998</t>
  </si>
  <si>
    <t>OBB1466</t>
  </si>
  <si>
    <t>OCQ0158</t>
  </si>
  <si>
    <t>GJC0982</t>
  </si>
  <si>
    <t>OPA1478</t>
  </si>
  <si>
    <t>GJY0755</t>
  </si>
  <si>
    <t>ABB5003</t>
  </si>
  <si>
    <t>GSA7758</t>
  </si>
  <si>
    <t>GOF0598</t>
  </si>
  <si>
    <t>OBB1059</t>
  </si>
  <si>
    <t>OCP0217</t>
  </si>
  <si>
    <t>GCF0908</t>
  </si>
  <si>
    <t>PBG2138</t>
  </si>
  <si>
    <t>ADF0106</t>
  </si>
  <si>
    <t>GRW7468</t>
  </si>
  <si>
    <t>OBA7505</t>
  </si>
  <si>
    <t>PDR0428</t>
  </si>
  <si>
    <t>GSK5918</t>
  </si>
  <si>
    <t>PBD7308</t>
  </si>
  <si>
    <t>OBA4568</t>
  </si>
  <si>
    <t>OBB6308</t>
  </si>
  <si>
    <t>GQT0289</t>
  </si>
  <si>
    <t>OAA2107</t>
  </si>
  <si>
    <t>OBA9428</t>
  </si>
  <si>
    <t>ABA9936</t>
  </si>
  <si>
    <t>GJX0708</t>
  </si>
  <si>
    <t>PDR0430</t>
  </si>
  <si>
    <t>GPF0538</t>
  </si>
  <si>
    <t>PBT5207</t>
  </si>
  <si>
    <t>HBA0883</t>
  </si>
  <si>
    <t>GSI3519</t>
  </si>
  <si>
    <t>GRJ0954</t>
  </si>
  <si>
    <t>ABB5568</t>
  </si>
  <si>
    <t>AGB0878</t>
  </si>
  <si>
    <t>ABC1036</t>
  </si>
  <si>
    <t>PBZ6318</t>
  </si>
  <si>
    <t>OBW0438</t>
  </si>
  <si>
    <t>OBM0624</t>
  </si>
  <si>
    <t>OBB4988</t>
  </si>
  <si>
    <t>OCQ0609</t>
  </si>
  <si>
    <t>OBA5352</t>
  </si>
  <si>
    <t>JC408Q</t>
  </si>
  <si>
    <t>JD184F</t>
  </si>
  <si>
    <t>AB791I</t>
  </si>
  <si>
    <t>IT198P</t>
  </si>
  <si>
    <t>IC808K</t>
  </si>
  <si>
    <t>JH891I</t>
  </si>
  <si>
    <t>AC238J</t>
  </si>
  <si>
    <t>IK908Q</t>
  </si>
  <si>
    <t>IT477K</t>
  </si>
  <si>
    <t>JP647Z</t>
  </si>
  <si>
    <t>JP644Z</t>
  </si>
  <si>
    <t>JP645Z</t>
  </si>
  <si>
    <t>JP646Z</t>
  </si>
  <si>
    <t>IV425N</t>
  </si>
  <si>
    <t>AE238H</t>
  </si>
  <si>
    <t>IT588J</t>
  </si>
  <si>
    <t>AB895E</t>
  </si>
  <si>
    <t>IK128Q</t>
  </si>
  <si>
    <t>IG278K</t>
  </si>
  <si>
    <t>HC048J</t>
  </si>
  <si>
    <t>IC848B</t>
  </si>
  <si>
    <t>AE938I</t>
  </si>
  <si>
    <t>ID268S</t>
  </si>
  <si>
    <t>JI138G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</si>
</sst>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T1575"/>
  <sheetViews>
    <sheetView tabSelected="1" workbookViewId="0">
      <pane ySplit="1" topLeftCell="A1571" activePane="bottomLeft" state="frozen"/>
      <selection pane="bottomLeft" activeCell="C1584" sqref="C1584"/>
    </sheetView>
  </sheetViews>
  <sheetFormatPr baseColWidth="10" defaultRowHeight="15" x14ac:dyDescent="0.25"/>
  <cols>
    <col min="1" max="1" width="10.7109375" style="10" bestFit="1" customWidth="1"/>
    <col min="2" max="2" width="14.85546875" customWidth="1"/>
    <col min="3" max="3" width="8.140625" customWidth="1"/>
    <col min="4" max="11" width="11.42578125" customWidth="1"/>
    <col min="12" max="12" width="4.5703125" customWidth="1"/>
    <col min="13" max="13" width="9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44805</v>
      </c>
      <c r="B2" s="4" t="s">
        <v>15</v>
      </c>
      <c r="C2" s="4"/>
      <c r="D2" s="3" t="s">
        <v>438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f>15+7+22</f>
        <v>44</v>
      </c>
      <c r="O2" s="4" t="s">
        <v>20</v>
      </c>
    </row>
    <row r="3" spans="1:15" ht="14.25" customHeight="1" x14ac:dyDescent="0.25">
      <c r="A3" s="9">
        <v>44805</v>
      </c>
      <c r="B3" s="4" t="s">
        <v>15</v>
      </c>
      <c r="C3" s="4"/>
      <c r="D3" s="3" t="s">
        <v>439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f>42+7+27</f>
        <v>76</v>
      </c>
      <c r="O3" s="4" t="s">
        <v>20</v>
      </c>
    </row>
    <row r="4" spans="1:15" ht="14.25" customHeight="1" x14ac:dyDescent="0.25">
      <c r="A4" s="9">
        <v>44805</v>
      </c>
      <c r="B4" s="4" t="s">
        <v>15</v>
      </c>
      <c r="C4" s="4"/>
      <c r="D4" s="3" t="s">
        <v>440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14</v>
      </c>
      <c r="O4" s="4" t="s">
        <v>20</v>
      </c>
    </row>
    <row r="5" spans="1:15" ht="14.25" customHeight="1" x14ac:dyDescent="0.25">
      <c r="A5" s="9">
        <v>44805</v>
      </c>
      <c r="B5" s="4" t="s">
        <v>15</v>
      </c>
      <c r="C5" s="4"/>
      <c r="D5" s="3" t="s">
        <v>441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>5+7+22</f>
        <v>34</v>
      </c>
      <c r="O5" s="4" t="s">
        <v>20</v>
      </c>
    </row>
    <row r="6" spans="1:15" ht="14.25" customHeight="1" x14ac:dyDescent="0.25">
      <c r="A6" s="9">
        <v>44805</v>
      </c>
      <c r="B6" s="4" t="s">
        <v>13</v>
      </c>
      <c r="C6" s="4"/>
      <c r="D6" s="3" t="s">
        <v>442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14</v>
      </c>
      <c r="O6" s="4" t="s">
        <v>21</v>
      </c>
    </row>
    <row r="7" spans="1:15" ht="14.25" customHeight="1" x14ac:dyDescent="0.25">
      <c r="A7" s="9">
        <v>44805</v>
      </c>
      <c r="B7" s="4" t="s">
        <v>13</v>
      </c>
      <c r="C7" s="4"/>
      <c r="D7" s="3" t="s">
        <v>443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9</v>
      </c>
      <c r="O7" s="4" t="s">
        <v>21</v>
      </c>
    </row>
    <row r="8" spans="1:15" ht="14.25" customHeight="1" x14ac:dyDescent="0.25">
      <c r="A8" s="9">
        <v>44805</v>
      </c>
      <c r="B8" s="4" t="s">
        <v>13</v>
      </c>
      <c r="C8" s="4"/>
      <c r="D8" s="3" t="s">
        <v>444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14</v>
      </c>
      <c r="O8" s="4" t="s">
        <v>21</v>
      </c>
    </row>
    <row r="9" spans="1:15" ht="14.25" customHeight="1" x14ac:dyDescent="0.25">
      <c r="A9" s="9">
        <v>44805</v>
      </c>
      <c r="B9" s="4" t="s">
        <v>13</v>
      </c>
      <c r="C9" s="4"/>
      <c r="D9" s="3" t="s">
        <v>445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9</v>
      </c>
      <c r="O9" s="4" t="s">
        <v>21</v>
      </c>
    </row>
    <row r="10" spans="1:15" ht="14.25" customHeight="1" x14ac:dyDescent="0.25">
      <c r="A10" s="9">
        <v>44805</v>
      </c>
      <c r="B10" s="4" t="s">
        <v>13</v>
      </c>
      <c r="C10" s="4"/>
      <c r="D10" s="3" t="s">
        <v>446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9</v>
      </c>
      <c r="O10" s="4" t="s">
        <v>21</v>
      </c>
    </row>
    <row r="11" spans="1:15" ht="14.25" customHeight="1" x14ac:dyDescent="0.25">
      <c r="A11" s="9">
        <v>44805</v>
      </c>
      <c r="B11" s="4" t="s">
        <v>13</v>
      </c>
      <c r="C11" s="4"/>
      <c r="D11" s="3" t="s">
        <v>447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9</v>
      </c>
      <c r="O11" s="4" t="s">
        <v>21</v>
      </c>
    </row>
    <row r="12" spans="1:15" ht="14.25" customHeight="1" x14ac:dyDescent="0.25">
      <c r="A12" s="9">
        <v>44805</v>
      </c>
      <c r="B12" s="4" t="s">
        <v>13</v>
      </c>
      <c r="C12" s="4"/>
      <c r="D12" s="3" t="s">
        <v>448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>27+7+2</f>
        <v>36</v>
      </c>
      <c r="O12" s="4" t="s">
        <v>21</v>
      </c>
    </row>
    <row r="13" spans="1:15" ht="14.25" customHeight="1" x14ac:dyDescent="0.25">
      <c r="A13" s="9">
        <v>44805</v>
      </c>
      <c r="B13" s="4" t="s">
        <v>13</v>
      </c>
      <c r="C13" s="4"/>
      <c r="D13" s="3" t="s">
        <v>449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9</v>
      </c>
      <c r="O13" s="4" t="s">
        <v>21</v>
      </c>
    </row>
    <row r="14" spans="1:15" ht="14.25" customHeight="1" x14ac:dyDescent="0.25">
      <c r="A14" s="9">
        <v>44805</v>
      </c>
      <c r="B14" s="4" t="s">
        <v>13</v>
      </c>
      <c r="C14" s="4"/>
      <c r="D14" s="3" t="s">
        <v>450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9</v>
      </c>
      <c r="O14" s="4" t="s">
        <v>20</v>
      </c>
    </row>
    <row r="15" spans="1:15" ht="14.25" customHeight="1" x14ac:dyDescent="0.25">
      <c r="A15" s="9">
        <v>44805</v>
      </c>
      <c r="B15" s="4" t="s">
        <v>13</v>
      </c>
      <c r="C15" s="4"/>
      <c r="D15" s="3" t="s">
        <v>451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9</v>
      </c>
      <c r="O15" s="4" t="s">
        <v>20</v>
      </c>
    </row>
    <row r="16" spans="1:15" ht="14.25" customHeight="1" x14ac:dyDescent="0.25">
      <c r="A16" s="9">
        <v>44805</v>
      </c>
      <c r="B16" s="4" t="s">
        <v>13</v>
      </c>
      <c r="C16" s="4"/>
      <c r="D16" s="3" t="s">
        <v>452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14</v>
      </c>
      <c r="O16" s="4" t="s">
        <v>20</v>
      </c>
    </row>
    <row r="17" spans="1:15" ht="14.25" customHeight="1" x14ac:dyDescent="0.25">
      <c r="A17" s="9">
        <v>44805</v>
      </c>
      <c r="B17" s="4" t="s">
        <v>13</v>
      </c>
      <c r="C17" s="4"/>
      <c r="D17" s="3" t="s">
        <v>453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f>2+7+27+27+24+2</f>
        <v>89</v>
      </c>
      <c r="O17" s="4" t="s">
        <v>20</v>
      </c>
    </row>
    <row r="18" spans="1:15" ht="14.25" customHeight="1" x14ac:dyDescent="0.25">
      <c r="A18" s="9">
        <v>44805</v>
      </c>
      <c r="B18" s="4" t="s">
        <v>13</v>
      </c>
      <c r="C18" s="4"/>
      <c r="D18" s="3" t="s">
        <v>454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f>14+2+24</f>
        <v>40</v>
      </c>
      <c r="O18" s="4" t="s">
        <v>20</v>
      </c>
    </row>
    <row r="19" spans="1:15" ht="14.25" customHeight="1" x14ac:dyDescent="0.25">
      <c r="A19" s="9">
        <v>44805</v>
      </c>
      <c r="B19" s="4" t="s">
        <v>13</v>
      </c>
      <c r="C19" s="4"/>
      <c r="D19" s="3" t="s">
        <v>455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f>27+7+2</f>
        <v>36</v>
      </c>
      <c r="O19" s="4" t="s">
        <v>20</v>
      </c>
    </row>
    <row r="20" spans="1:15" ht="14.25" customHeight="1" x14ac:dyDescent="0.25">
      <c r="A20" s="9">
        <v>44805</v>
      </c>
      <c r="B20" s="4" t="s">
        <v>13</v>
      </c>
      <c r="C20" s="4"/>
      <c r="D20" s="3" t="s">
        <v>456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9</v>
      </c>
      <c r="O20" s="4" t="s">
        <v>20</v>
      </c>
    </row>
    <row r="21" spans="1:15" ht="14.25" customHeight="1" x14ac:dyDescent="0.25">
      <c r="A21" s="9">
        <v>44805</v>
      </c>
      <c r="B21" s="4" t="s">
        <v>13</v>
      </c>
      <c r="C21" s="4"/>
      <c r="D21" s="3" t="s">
        <v>457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9</v>
      </c>
      <c r="O21" s="4" t="s">
        <v>20</v>
      </c>
    </row>
    <row r="22" spans="1:15" ht="14.25" customHeight="1" x14ac:dyDescent="0.25">
      <c r="A22" s="9">
        <v>44805</v>
      </c>
      <c r="B22" s="4" t="s">
        <v>13</v>
      </c>
      <c r="C22" s="4"/>
      <c r="D22" s="3" t="s">
        <v>458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14</v>
      </c>
      <c r="O22" s="4" t="s">
        <v>20</v>
      </c>
    </row>
    <row r="23" spans="1:15" ht="14.25" customHeight="1" x14ac:dyDescent="0.25">
      <c r="A23" s="9">
        <v>44805</v>
      </c>
      <c r="B23" s="4" t="s">
        <v>13</v>
      </c>
      <c r="C23" s="4"/>
      <c r="D23" s="3" t="s">
        <v>459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14+27+24</f>
        <v>65</v>
      </c>
      <c r="O23" s="4" t="s">
        <v>20</v>
      </c>
    </row>
    <row r="24" spans="1:15" ht="14.25" customHeight="1" x14ac:dyDescent="0.25">
      <c r="A24" s="9">
        <v>44805</v>
      </c>
      <c r="B24" s="4" t="s">
        <v>13</v>
      </c>
      <c r="C24" s="4"/>
      <c r="D24" s="3" t="s">
        <v>460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9</v>
      </c>
      <c r="O24" s="4" t="s">
        <v>20</v>
      </c>
    </row>
    <row r="25" spans="1:15" ht="14.25" customHeight="1" x14ac:dyDescent="0.25">
      <c r="A25" s="9">
        <v>44805</v>
      </c>
      <c r="B25" s="4" t="s">
        <v>14</v>
      </c>
      <c r="C25" s="4"/>
      <c r="D25" s="3" t="s">
        <v>461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v>14</v>
      </c>
      <c r="O25" s="4" t="s">
        <v>20</v>
      </c>
    </row>
    <row r="26" spans="1:15" ht="14.25" customHeight="1" x14ac:dyDescent="0.25">
      <c r="A26" s="9">
        <v>44805</v>
      </c>
      <c r="B26" s="4" t="s">
        <v>14</v>
      </c>
      <c r="C26" s="4"/>
      <c r="D26" s="3" t="s">
        <v>462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9</v>
      </c>
      <c r="O26" s="4" t="s">
        <v>20</v>
      </c>
    </row>
    <row r="27" spans="1:15" ht="14.25" customHeight="1" x14ac:dyDescent="0.25">
      <c r="A27" s="9">
        <v>44805</v>
      </c>
      <c r="B27" s="4" t="s">
        <v>14</v>
      </c>
      <c r="C27" s="4"/>
      <c r="D27" s="3" t="s">
        <v>463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14</v>
      </c>
      <c r="O27" s="4" t="s">
        <v>20</v>
      </c>
    </row>
    <row r="28" spans="1:15" ht="14.25" customHeight="1" x14ac:dyDescent="0.25">
      <c r="A28" s="9">
        <v>44805</v>
      </c>
      <c r="B28" s="4" t="s">
        <v>14</v>
      </c>
      <c r="C28" s="4"/>
      <c r="D28" s="3" t="s">
        <v>464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14</v>
      </c>
      <c r="O28" s="4" t="s">
        <v>20</v>
      </c>
    </row>
    <row r="29" spans="1:15" ht="14.25" customHeight="1" x14ac:dyDescent="0.25">
      <c r="A29" s="9">
        <v>44805</v>
      </c>
      <c r="B29" s="4" t="s">
        <v>14</v>
      </c>
      <c r="C29" s="4"/>
      <c r="D29" s="3" t="s">
        <v>465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14</v>
      </c>
      <c r="O29" s="4" t="s">
        <v>20</v>
      </c>
    </row>
    <row r="30" spans="1:15" ht="14.25" customHeight="1" x14ac:dyDescent="0.25">
      <c r="A30" s="9">
        <v>44805</v>
      </c>
      <c r="B30" s="4" t="s">
        <v>14</v>
      </c>
      <c r="C30" s="4"/>
      <c r="D30" s="3" t="s">
        <v>466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14</v>
      </c>
      <c r="O30" s="4" t="s">
        <v>20</v>
      </c>
    </row>
    <row r="31" spans="1:15" ht="14.25" customHeight="1" x14ac:dyDescent="0.25">
      <c r="A31" s="9">
        <v>44805</v>
      </c>
      <c r="B31" s="4" t="s">
        <v>14</v>
      </c>
      <c r="C31" s="4"/>
      <c r="D31" s="3" t="s">
        <v>467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14</v>
      </c>
      <c r="O31" s="4" t="s">
        <v>20</v>
      </c>
    </row>
    <row r="32" spans="1:15" ht="14.25" customHeight="1" x14ac:dyDescent="0.25">
      <c r="A32" s="9">
        <v>44805</v>
      </c>
      <c r="B32" s="4" t="s">
        <v>14</v>
      </c>
      <c r="C32" s="4"/>
      <c r="D32" s="3" t="s">
        <v>468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29</v>
      </c>
      <c r="O32" s="4" t="s">
        <v>20</v>
      </c>
    </row>
    <row r="33" spans="1:15" ht="14.25" customHeight="1" x14ac:dyDescent="0.25">
      <c r="A33" s="9">
        <v>44805</v>
      </c>
      <c r="B33" s="4" t="s">
        <v>14</v>
      </c>
      <c r="C33" s="4"/>
      <c r="D33" s="3" t="s">
        <v>469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14</v>
      </c>
      <c r="O33" s="4" t="s">
        <v>20</v>
      </c>
    </row>
    <row r="34" spans="1:15" ht="14.25" customHeight="1" x14ac:dyDescent="0.25">
      <c r="A34" s="9">
        <v>44805</v>
      </c>
      <c r="B34" s="4" t="s">
        <v>14</v>
      </c>
      <c r="C34" s="4"/>
      <c r="D34" s="3" t="s">
        <v>470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14</v>
      </c>
      <c r="O34" s="4" t="s">
        <v>20</v>
      </c>
    </row>
    <row r="35" spans="1:15" ht="14.25" customHeight="1" x14ac:dyDescent="0.25">
      <c r="A35" s="9">
        <v>44805</v>
      </c>
      <c r="B35" s="4" t="s">
        <v>14</v>
      </c>
      <c r="C35" s="4"/>
      <c r="D35" s="3" t="s">
        <v>471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f>27+7+7</f>
        <v>41</v>
      </c>
      <c r="O35" s="4" t="s">
        <v>20</v>
      </c>
    </row>
    <row r="36" spans="1:15" ht="14.25" customHeight="1" x14ac:dyDescent="0.25">
      <c r="A36" s="9">
        <v>44805</v>
      </c>
      <c r="B36" s="4" t="s">
        <v>14</v>
      </c>
      <c r="C36" s="4"/>
      <c r="D36" s="3" t="s">
        <v>472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19</v>
      </c>
      <c r="O36" s="4" t="s">
        <v>20</v>
      </c>
    </row>
    <row r="37" spans="1:15" ht="14.25" customHeight="1" x14ac:dyDescent="0.25">
      <c r="A37" s="9">
        <v>44805</v>
      </c>
      <c r="B37" s="4" t="s">
        <v>14</v>
      </c>
      <c r="C37" s="4"/>
      <c r="D37" s="3" t="s">
        <v>473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24</v>
      </c>
      <c r="O37" s="4" t="s">
        <v>20</v>
      </c>
    </row>
    <row r="38" spans="1:15" ht="14.25" customHeight="1" x14ac:dyDescent="0.25">
      <c r="A38" s="9">
        <v>44805</v>
      </c>
      <c r="B38" s="4" t="s">
        <v>14</v>
      </c>
      <c r="C38" s="4"/>
      <c r="D38" s="3" t="s">
        <v>474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v>24</v>
      </c>
      <c r="O38" s="4" t="s">
        <v>20</v>
      </c>
    </row>
    <row r="39" spans="1:15" ht="14.25" customHeight="1" x14ac:dyDescent="0.25">
      <c r="A39" s="9">
        <v>44805</v>
      </c>
      <c r="B39" s="4" t="s">
        <v>14</v>
      </c>
      <c r="C39" s="4"/>
      <c r="D39" s="3" t="s">
        <v>475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14</v>
      </c>
      <c r="O39" s="4" t="s">
        <v>20</v>
      </c>
    </row>
    <row r="40" spans="1:15" ht="14.25" customHeight="1" x14ac:dyDescent="0.25">
      <c r="A40" s="9">
        <v>44805</v>
      </c>
      <c r="B40" s="4" t="s">
        <v>14</v>
      </c>
      <c r="C40" s="4"/>
      <c r="D40" s="3" t="s">
        <v>476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14+24+27</f>
        <v>65</v>
      </c>
      <c r="O40" s="4" t="s">
        <v>20</v>
      </c>
    </row>
    <row r="41" spans="1:15" ht="14.25" customHeight="1" x14ac:dyDescent="0.25">
      <c r="A41" s="9">
        <v>44805</v>
      </c>
      <c r="B41" s="4" t="s">
        <v>14</v>
      </c>
      <c r="C41" s="4"/>
      <c r="D41" s="3" t="s">
        <v>477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11</v>
      </c>
      <c r="O41" s="4" t="s">
        <v>20</v>
      </c>
    </row>
    <row r="42" spans="1:15" ht="14.25" customHeight="1" x14ac:dyDescent="0.25">
      <c r="A42" s="9">
        <v>44805</v>
      </c>
      <c r="B42" s="4" t="s">
        <v>14</v>
      </c>
      <c r="C42" s="4"/>
      <c r="D42" s="3" t="s">
        <v>478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14</v>
      </c>
      <c r="O42" s="4" t="s">
        <v>20</v>
      </c>
    </row>
    <row r="43" spans="1:15" ht="14.25" customHeight="1" x14ac:dyDescent="0.25">
      <c r="A43" s="9">
        <v>44805</v>
      </c>
      <c r="B43" s="4" t="s">
        <v>14</v>
      </c>
      <c r="C43" s="4"/>
      <c r="D43" s="3" t="s">
        <v>479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14</v>
      </c>
      <c r="O43" s="4" t="s">
        <v>19</v>
      </c>
    </row>
    <row r="44" spans="1:15" ht="14.25" customHeight="1" x14ac:dyDescent="0.25">
      <c r="A44" s="9">
        <v>44805</v>
      </c>
      <c r="B44" s="4" t="s">
        <v>14</v>
      </c>
      <c r="C44" s="4"/>
      <c r="D44" s="3" t="s">
        <v>480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f>24+7+2+7</f>
        <v>40</v>
      </c>
      <c r="O44" s="4" t="s">
        <v>19</v>
      </c>
    </row>
    <row r="45" spans="1:15" ht="14.25" customHeight="1" x14ac:dyDescent="0.25">
      <c r="A45" s="9">
        <v>44805</v>
      </c>
      <c r="B45" s="4" t="s">
        <v>14</v>
      </c>
      <c r="C45" s="4"/>
      <c r="D45" s="3" t="s">
        <v>481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14</v>
      </c>
      <c r="O45" s="4" t="s">
        <v>21</v>
      </c>
    </row>
    <row r="46" spans="1:15" ht="14.25" customHeight="1" x14ac:dyDescent="0.25">
      <c r="A46" s="9">
        <v>44805</v>
      </c>
      <c r="B46" s="4" t="s">
        <v>14</v>
      </c>
      <c r="C46" s="4"/>
      <c r="D46" s="3" t="s">
        <v>482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14</v>
      </c>
      <c r="O46" s="4" t="s">
        <v>21</v>
      </c>
    </row>
    <row r="47" spans="1:15" ht="14.25" customHeight="1" x14ac:dyDescent="0.25">
      <c r="A47" s="9">
        <v>44805</v>
      </c>
      <c r="B47" s="4" t="s">
        <v>14</v>
      </c>
      <c r="C47" s="4"/>
      <c r="D47" s="3" t="s">
        <v>483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v>14</v>
      </c>
      <c r="O47" s="4" t="s">
        <v>21</v>
      </c>
    </row>
    <row r="48" spans="1:15" ht="14.25" customHeight="1" x14ac:dyDescent="0.25">
      <c r="A48" s="9">
        <v>44805</v>
      </c>
      <c r="B48" s="4" t="s">
        <v>14</v>
      </c>
      <c r="C48" s="4"/>
      <c r="D48" s="3" t="s">
        <v>484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f>27+7+2</f>
        <v>36</v>
      </c>
      <c r="O48" s="4" t="s">
        <v>21</v>
      </c>
    </row>
    <row r="49" spans="1:15" ht="14.25" customHeight="1" x14ac:dyDescent="0.25">
      <c r="A49" s="9">
        <v>44805</v>
      </c>
      <c r="B49" s="4" t="s">
        <v>14</v>
      </c>
      <c r="C49" s="4"/>
      <c r="D49" s="3" t="s">
        <v>485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14</v>
      </c>
      <c r="O49" s="4" t="s">
        <v>21</v>
      </c>
    </row>
    <row r="50" spans="1:15" ht="14.25" customHeight="1" x14ac:dyDescent="0.25">
      <c r="A50" s="9">
        <v>44805</v>
      </c>
      <c r="B50" s="4" t="s">
        <v>14</v>
      </c>
      <c r="C50" s="4"/>
      <c r="D50" s="3" t="s">
        <v>486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14</v>
      </c>
      <c r="O50" s="4" t="s">
        <v>21</v>
      </c>
    </row>
    <row r="51" spans="1:15" ht="14.25" customHeight="1" x14ac:dyDescent="0.25">
      <c r="A51" s="9">
        <v>44805</v>
      </c>
      <c r="B51" s="4" t="s">
        <v>14</v>
      </c>
      <c r="C51" s="4"/>
      <c r="D51" s="3" t="s">
        <v>487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24+7+7</f>
        <v>38</v>
      </c>
      <c r="O51" s="4" t="s">
        <v>21</v>
      </c>
    </row>
    <row r="52" spans="1:15" ht="14.25" customHeight="1" x14ac:dyDescent="0.25">
      <c r="A52" s="9">
        <v>44805</v>
      </c>
      <c r="B52" s="4" t="s">
        <v>14</v>
      </c>
      <c r="C52" s="4"/>
      <c r="D52" s="3" t="s">
        <v>488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14</v>
      </c>
      <c r="O52" s="4" t="s">
        <v>21</v>
      </c>
    </row>
    <row r="53" spans="1:15" ht="14.25" customHeight="1" x14ac:dyDescent="0.25">
      <c r="A53" s="9">
        <v>44805</v>
      </c>
      <c r="B53" s="4" t="s">
        <v>13</v>
      </c>
      <c r="C53" s="4"/>
      <c r="D53" s="3" t="s">
        <v>489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9</v>
      </c>
      <c r="O53" s="4" t="s">
        <v>20</v>
      </c>
    </row>
    <row r="54" spans="1:15" ht="14.25" customHeight="1" x14ac:dyDescent="0.25">
      <c r="A54" s="9">
        <v>44805</v>
      </c>
      <c r="B54" s="4" t="s">
        <v>15</v>
      </c>
      <c r="C54" s="4"/>
      <c r="D54" s="3" t="s">
        <v>933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f>9.5+9.5+24+10+7+17</f>
        <v>77</v>
      </c>
      <c r="O54" s="4" t="s">
        <v>19</v>
      </c>
    </row>
    <row r="55" spans="1:15" ht="14.25" customHeight="1" x14ac:dyDescent="0.25">
      <c r="A55" s="9">
        <v>44805</v>
      </c>
      <c r="B55" s="4" t="s">
        <v>13</v>
      </c>
      <c r="C55" s="4"/>
      <c r="D55" s="3" t="s">
        <v>934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9</v>
      </c>
      <c r="O55" s="4" t="s">
        <v>19</v>
      </c>
    </row>
    <row r="56" spans="1:15" ht="14.25" customHeight="1" x14ac:dyDescent="0.25">
      <c r="A56" s="9">
        <v>44805</v>
      </c>
      <c r="B56" s="4" t="s">
        <v>13</v>
      </c>
      <c r="C56" s="4"/>
      <c r="D56" s="3" t="s">
        <v>935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f>14+27</f>
        <v>41</v>
      </c>
      <c r="O56" s="4" t="s">
        <v>19</v>
      </c>
    </row>
    <row r="57" spans="1:15" ht="14.25" customHeight="1" x14ac:dyDescent="0.25">
      <c r="A57" s="9">
        <v>44805</v>
      </c>
      <c r="B57" s="4" t="s">
        <v>13</v>
      </c>
      <c r="C57" s="4"/>
      <c r="D57" s="3" t="s">
        <v>936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14</v>
      </c>
      <c r="O57" s="4" t="s">
        <v>19</v>
      </c>
    </row>
    <row r="58" spans="1:15" ht="14.25" customHeight="1" x14ac:dyDescent="0.25">
      <c r="A58" s="9">
        <v>44805</v>
      </c>
      <c r="B58" s="4" t="s">
        <v>13</v>
      </c>
      <c r="C58" s="4"/>
      <c r="D58" s="3" t="s">
        <v>937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9</v>
      </c>
      <c r="O58" s="4" t="s">
        <v>19</v>
      </c>
    </row>
    <row r="59" spans="1:15" ht="14.25" customHeight="1" x14ac:dyDescent="0.25">
      <c r="A59" s="9">
        <v>44805</v>
      </c>
      <c r="B59" s="4" t="s">
        <v>13</v>
      </c>
      <c r="C59" s="4"/>
      <c r="D59" s="3" t="s">
        <v>939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9</v>
      </c>
      <c r="O59" s="4" t="s">
        <v>19</v>
      </c>
    </row>
    <row r="60" spans="1:15" ht="14.25" customHeight="1" x14ac:dyDescent="0.25">
      <c r="A60" s="9">
        <v>44805</v>
      </c>
      <c r="B60" s="4" t="s">
        <v>13</v>
      </c>
      <c r="C60" s="4"/>
      <c r="D60" s="3" t="s">
        <v>940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9</v>
      </c>
      <c r="O60" s="4" t="s">
        <v>19</v>
      </c>
    </row>
    <row r="61" spans="1:15" ht="14.25" customHeight="1" x14ac:dyDescent="0.25">
      <c r="A61" s="9">
        <v>44805</v>
      </c>
      <c r="B61" s="4" t="s">
        <v>13</v>
      </c>
      <c r="C61" s="4"/>
      <c r="D61" s="3" t="s">
        <v>941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14</v>
      </c>
      <c r="O61" s="4" t="s">
        <v>19</v>
      </c>
    </row>
    <row r="62" spans="1:15" ht="14.25" customHeight="1" x14ac:dyDescent="0.25">
      <c r="A62" s="9">
        <v>44805</v>
      </c>
      <c r="B62" s="4" t="s">
        <v>13</v>
      </c>
      <c r="C62" s="4"/>
      <c r="D62" s="3" t="s">
        <v>942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9</v>
      </c>
      <c r="O62" s="4" t="s">
        <v>19</v>
      </c>
    </row>
    <row r="63" spans="1:15" ht="14.25" customHeight="1" x14ac:dyDescent="0.25">
      <c r="A63" s="9">
        <v>44805</v>
      </c>
      <c r="B63" s="4" t="s">
        <v>13</v>
      </c>
      <c r="C63" s="4"/>
      <c r="D63" s="3" t="s">
        <v>943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v>14</v>
      </c>
      <c r="O63" s="4" t="s">
        <v>19</v>
      </c>
    </row>
    <row r="64" spans="1:15" ht="14.25" customHeight="1" x14ac:dyDescent="0.25">
      <c r="A64" s="9">
        <v>44805</v>
      </c>
      <c r="B64" s="4" t="s">
        <v>13</v>
      </c>
      <c r="C64" s="4"/>
      <c r="D64" s="3" t="s">
        <v>944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9</v>
      </c>
      <c r="O64" s="4" t="s">
        <v>19</v>
      </c>
    </row>
    <row r="65" spans="1:15" ht="14.25" customHeight="1" x14ac:dyDescent="0.25">
      <c r="A65" s="9">
        <v>44805</v>
      </c>
      <c r="B65" s="4" t="s">
        <v>13</v>
      </c>
      <c r="C65" s="4"/>
      <c r="D65" s="3" t="s">
        <v>945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f>7+24</f>
        <v>31</v>
      </c>
      <c r="O65" s="4" t="s">
        <v>19</v>
      </c>
    </row>
    <row r="66" spans="1:15" ht="14.25" customHeight="1" x14ac:dyDescent="0.25">
      <c r="A66" s="9">
        <v>44805</v>
      </c>
      <c r="B66" s="4" t="s">
        <v>13</v>
      </c>
      <c r="C66" s="4"/>
      <c r="D66" s="3" t="s">
        <v>946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24+2+2+7</f>
        <v>35</v>
      </c>
      <c r="O66" s="4" t="s">
        <v>19</v>
      </c>
    </row>
    <row r="67" spans="1:15" ht="14.25" customHeight="1" x14ac:dyDescent="0.25">
      <c r="A67" s="9">
        <v>44805</v>
      </c>
      <c r="B67" s="4" t="s">
        <v>14</v>
      </c>
      <c r="C67" s="4"/>
      <c r="D67" s="3" t="s">
        <v>947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v>14</v>
      </c>
      <c r="O67" s="4" t="s">
        <v>19</v>
      </c>
    </row>
    <row r="68" spans="1:15" ht="14.25" customHeight="1" x14ac:dyDescent="0.25">
      <c r="A68" s="9">
        <v>44805</v>
      </c>
      <c r="B68" s="4" t="s">
        <v>14</v>
      </c>
      <c r="C68" s="4"/>
      <c r="D68" s="3" t="s">
        <v>948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f>7+7+27+27+27+27+27</f>
        <v>149</v>
      </c>
      <c r="O68" s="4" t="s">
        <v>19</v>
      </c>
    </row>
    <row r="69" spans="1:15" ht="14.25" customHeight="1" x14ac:dyDescent="0.25">
      <c r="A69" s="9">
        <v>44805</v>
      </c>
      <c r="B69" s="4" t="s">
        <v>14</v>
      </c>
      <c r="C69" s="4"/>
      <c r="D69" s="3" t="s">
        <v>949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14</v>
      </c>
      <c r="O69" s="4" t="s">
        <v>19</v>
      </c>
    </row>
    <row r="70" spans="1:15" ht="14.25" customHeight="1" x14ac:dyDescent="0.25">
      <c r="A70" s="9">
        <v>44805</v>
      </c>
      <c r="B70" s="4" t="s">
        <v>14</v>
      </c>
      <c r="C70" s="4"/>
      <c r="D70" s="3" t="s">
        <v>950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7+7+9.5+24</f>
        <v>47.5</v>
      </c>
      <c r="O70" s="4" t="s">
        <v>19</v>
      </c>
    </row>
    <row r="71" spans="1:15" ht="14.25" customHeight="1" x14ac:dyDescent="0.25">
      <c r="A71" s="9">
        <v>44805</v>
      </c>
      <c r="B71" s="4" t="s">
        <v>14</v>
      </c>
      <c r="C71" s="4"/>
      <c r="D71" s="3" t="s">
        <v>951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f>24+9.5+2</f>
        <v>35.5</v>
      </c>
      <c r="O71" s="4" t="s">
        <v>19</v>
      </c>
    </row>
    <row r="72" spans="1:15" ht="14.25" customHeight="1" x14ac:dyDescent="0.25">
      <c r="A72" s="9">
        <v>44805</v>
      </c>
      <c r="B72" s="4" t="s">
        <v>14</v>
      </c>
      <c r="C72" s="4"/>
      <c r="D72" s="3" t="s">
        <v>952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14</v>
      </c>
      <c r="O72" s="4" t="s">
        <v>19</v>
      </c>
    </row>
    <row r="73" spans="1:15" ht="14.25" customHeight="1" x14ac:dyDescent="0.25">
      <c r="A73" s="9">
        <v>44805</v>
      </c>
      <c r="B73" s="4" t="s">
        <v>14</v>
      </c>
      <c r="C73" s="4"/>
      <c r="D73" s="3" t="s">
        <v>953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14+24</f>
        <v>38</v>
      </c>
      <c r="O73" s="4" t="s">
        <v>19</v>
      </c>
    </row>
    <row r="74" spans="1:15" ht="14.25" customHeight="1" x14ac:dyDescent="0.25">
      <c r="A74" s="9">
        <v>44805</v>
      </c>
      <c r="B74" s="4" t="s">
        <v>14</v>
      </c>
      <c r="C74" s="4"/>
      <c r="D74" s="3" t="s">
        <v>954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19+7</f>
        <v>26</v>
      </c>
      <c r="O74" s="4" t="s">
        <v>19</v>
      </c>
    </row>
    <row r="75" spans="1:15" ht="14.25" customHeight="1" x14ac:dyDescent="0.25">
      <c r="A75" s="9">
        <v>44805</v>
      </c>
      <c r="B75" s="4" t="s">
        <v>14</v>
      </c>
      <c r="C75" s="4"/>
      <c r="D75" s="3" t="s">
        <v>955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19</v>
      </c>
      <c r="O75" s="4" t="s">
        <v>19</v>
      </c>
    </row>
    <row r="76" spans="1:15" ht="14.25" customHeight="1" x14ac:dyDescent="0.25">
      <c r="A76" s="9">
        <v>44805</v>
      </c>
      <c r="B76" s="4" t="s">
        <v>14</v>
      </c>
      <c r="C76" s="4"/>
      <c r="D76" s="3" t="s">
        <v>956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14+2</f>
        <v>16</v>
      </c>
      <c r="O76" s="4" t="s">
        <v>19</v>
      </c>
    </row>
    <row r="77" spans="1:15" ht="14.25" customHeight="1" x14ac:dyDescent="0.25">
      <c r="A77" s="9">
        <v>44805</v>
      </c>
      <c r="B77" s="4" t="s">
        <v>14</v>
      </c>
      <c r="C77" s="4"/>
      <c r="D77" s="3" t="s">
        <v>957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14</v>
      </c>
      <c r="O77" s="4" t="s">
        <v>19</v>
      </c>
    </row>
    <row r="78" spans="1:15" ht="14.25" customHeight="1" x14ac:dyDescent="0.25">
      <c r="A78" s="9">
        <v>44805</v>
      </c>
      <c r="B78" s="4" t="s">
        <v>14</v>
      </c>
      <c r="C78" s="4"/>
      <c r="D78" s="3" t="s">
        <v>958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9</v>
      </c>
      <c r="O78" s="4" t="s">
        <v>19</v>
      </c>
    </row>
    <row r="79" spans="1:15" ht="14.25" customHeight="1" x14ac:dyDescent="0.25">
      <c r="A79" s="9">
        <v>44805</v>
      </c>
      <c r="B79" s="4" t="s">
        <v>14</v>
      </c>
      <c r="C79" s="4"/>
      <c r="D79" s="3" t="s">
        <v>959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f>27+5+7</f>
        <v>39</v>
      </c>
      <c r="O79" s="4" t="s">
        <v>19</v>
      </c>
    </row>
    <row r="80" spans="1:15" ht="14.25" customHeight="1" x14ac:dyDescent="0.25">
      <c r="A80" s="9">
        <v>44805</v>
      </c>
      <c r="B80" s="4" t="s">
        <v>14</v>
      </c>
      <c r="C80" s="4"/>
      <c r="D80" s="3" t="s">
        <v>960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14</v>
      </c>
      <c r="O80" s="4" t="s">
        <v>19</v>
      </c>
    </row>
    <row r="81" spans="1:15" ht="14.25" customHeight="1" x14ac:dyDescent="0.25">
      <c r="A81" s="9">
        <v>44805</v>
      </c>
      <c r="B81" s="4" t="s">
        <v>14</v>
      </c>
      <c r="C81" s="4"/>
      <c r="D81" s="3" t="s">
        <v>961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14</v>
      </c>
      <c r="O81" s="4" t="s">
        <v>19</v>
      </c>
    </row>
    <row r="82" spans="1:15" ht="14.25" customHeight="1" x14ac:dyDescent="0.25">
      <c r="A82" s="9">
        <v>44805</v>
      </c>
      <c r="B82" s="4" t="s">
        <v>14</v>
      </c>
      <c r="C82" s="4"/>
      <c r="D82" s="3" t="s">
        <v>962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27+7+7</f>
        <v>41</v>
      </c>
      <c r="O82" s="4" t="s">
        <v>19</v>
      </c>
    </row>
    <row r="83" spans="1:15" ht="14.25" customHeight="1" x14ac:dyDescent="0.25">
      <c r="A83" s="9">
        <v>44805</v>
      </c>
      <c r="B83" s="4" t="s">
        <v>14</v>
      </c>
      <c r="C83" s="4"/>
      <c r="D83" s="3" t="s">
        <v>963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f>7+7</f>
        <v>14</v>
      </c>
      <c r="O83" s="4" t="s">
        <v>19</v>
      </c>
    </row>
    <row r="84" spans="1:15" ht="14.25" customHeight="1" x14ac:dyDescent="0.25">
      <c r="A84" s="9">
        <v>44805</v>
      </c>
      <c r="B84" s="4" t="s">
        <v>14</v>
      </c>
      <c r="C84" s="4"/>
      <c r="D84" s="3" t="s">
        <v>964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f>39+27</f>
        <v>66</v>
      </c>
      <c r="O84" s="4" t="s">
        <v>19</v>
      </c>
    </row>
    <row r="85" spans="1:15" ht="14.25" customHeight="1" x14ac:dyDescent="0.25">
      <c r="A85" s="9">
        <v>44806</v>
      </c>
      <c r="B85" s="4" t="s">
        <v>15</v>
      </c>
      <c r="C85" s="4"/>
      <c r="D85" s="3" t="s">
        <v>647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14</v>
      </c>
      <c r="O85" s="4" t="s">
        <v>21</v>
      </c>
    </row>
    <row r="86" spans="1:15" ht="14.25" customHeight="1" x14ac:dyDescent="0.25">
      <c r="A86" s="9">
        <v>44806</v>
      </c>
      <c r="B86" s="4" t="s">
        <v>13</v>
      </c>
      <c r="C86" s="4"/>
      <c r="D86" s="3" t="s">
        <v>648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24</v>
      </c>
      <c r="O86" s="4" t="s">
        <v>21</v>
      </c>
    </row>
    <row r="87" spans="1:15" ht="14.25" customHeight="1" x14ac:dyDescent="0.25">
      <c r="A87" s="9">
        <v>44806</v>
      </c>
      <c r="B87" s="4" t="s">
        <v>13</v>
      </c>
      <c r="C87" s="4"/>
      <c r="D87" s="3" t="s">
        <v>649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f>27+7+2</f>
        <v>36</v>
      </c>
      <c r="O87" s="4" t="s">
        <v>21</v>
      </c>
    </row>
    <row r="88" spans="1:15" ht="14.25" customHeight="1" x14ac:dyDescent="0.25">
      <c r="A88" s="9">
        <v>44806</v>
      </c>
      <c r="B88" s="4" t="s">
        <v>13</v>
      </c>
      <c r="C88" s="4"/>
      <c r="D88" s="3" t="s">
        <v>650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v>9</v>
      </c>
      <c r="O88" s="4" t="s">
        <v>21</v>
      </c>
    </row>
    <row r="89" spans="1:15" ht="14.25" customHeight="1" x14ac:dyDescent="0.25">
      <c r="A89" s="9">
        <v>44806</v>
      </c>
      <c r="B89" s="4" t="s">
        <v>13</v>
      </c>
      <c r="C89" s="4"/>
      <c r="D89" s="3" t="s">
        <v>651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14</v>
      </c>
      <c r="O89" s="4" t="s">
        <v>21</v>
      </c>
    </row>
    <row r="90" spans="1:15" ht="14.25" customHeight="1" x14ac:dyDescent="0.25">
      <c r="A90" s="9">
        <v>44806</v>
      </c>
      <c r="B90" s="4" t="s">
        <v>13</v>
      </c>
      <c r="C90" s="4"/>
      <c r="D90" s="3" t="s">
        <v>652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v>14</v>
      </c>
      <c r="O90" s="4" t="s">
        <v>21</v>
      </c>
    </row>
    <row r="91" spans="1:15" ht="14.25" customHeight="1" x14ac:dyDescent="0.25">
      <c r="A91" s="9">
        <v>44806</v>
      </c>
      <c r="B91" s="4" t="s">
        <v>13</v>
      </c>
      <c r="C91" s="4"/>
      <c r="D91" s="3" t="s">
        <v>653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24</v>
      </c>
      <c r="O91" s="4" t="s">
        <v>20</v>
      </c>
    </row>
    <row r="92" spans="1:15" ht="14.25" customHeight="1" x14ac:dyDescent="0.25">
      <c r="A92" s="9">
        <v>44806</v>
      </c>
      <c r="B92" s="4" t="s">
        <v>13</v>
      </c>
      <c r="C92" s="4"/>
      <c r="D92" s="3" t="s">
        <v>654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6">
        <v>9</v>
      </c>
      <c r="O92" s="4" t="s">
        <v>20</v>
      </c>
    </row>
    <row r="93" spans="1:15" ht="14.25" customHeight="1" x14ac:dyDescent="0.25">
      <c r="A93" s="9">
        <v>44806</v>
      </c>
      <c r="B93" s="4" t="s">
        <v>13</v>
      </c>
      <c r="C93" s="4"/>
      <c r="D93" s="3" t="s">
        <v>655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">
        <v>9</v>
      </c>
      <c r="O93" s="4" t="s">
        <v>20</v>
      </c>
    </row>
    <row r="94" spans="1:15" ht="14.25" customHeight="1" x14ac:dyDescent="0.25">
      <c r="A94" s="9">
        <v>44806</v>
      </c>
      <c r="B94" s="4" t="s">
        <v>13</v>
      </c>
      <c r="C94" s="4"/>
      <c r="D94" s="3" t="s">
        <v>656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6">
        <v>14</v>
      </c>
      <c r="O94" s="4" t="s">
        <v>20</v>
      </c>
    </row>
    <row r="95" spans="1:15" ht="14.25" customHeight="1" x14ac:dyDescent="0.25">
      <c r="A95" s="9">
        <v>44806</v>
      </c>
      <c r="B95" s="4" t="s">
        <v>13</v>
      </c>
      <c r="C95" s="4"/>
      <c r="D95" s="3" t="s">
        <v>657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f>7+27+24</f>
        <v>58</v>
      </c>
      <c r="O95" s="4" t="s">
        <v>20</v>
      </c>
    </row>
    <row r="96" spans="1:15" ht="14.25" customHeight="1" x14ac:dyDescent="0.25">
      <c r="A96" s="9">
        <v>44806</v>
      </c>
      <c r="B96" s="4" t="s">
        <v>13</v>
      </c>
      <c r="C96" s="4"/>
      <c r="D96" s="3" t="s">
        <v>658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6">
        <v>26</v>
      </c>
      <c r="O96" s="4" t="s">
        <v>20</v>
      </c>
    </row>
    <row r="97" spans="1:15" ht="14.25" customHeight="1" x14ac:dyDescent="0.25">
      <c r="A97" s="9">
        <v>44806</v>
      </c>
      <c r="B97" s="4" t="s">
        <v>13</v>
      </c>
      <c r="C97" s="4"/>
      <c r="D97" s="3" t="s">
        <v>659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v>9.5</v>
      </c>
      <c r="O97" s="4" t="s">
        <v>20</v>
      </c>
    </row>
    <row r="98" spans="1:15" ht="14.25" customHeight="1" x14ac:dyDescent="0.25">
      <c r="A98" s="9">
        <v>44806</v>
      </c>
      <c r="B98" s="4" t="s">
        <v>13</v>
      </c>
      <c r="C98" s="4"/>
      <c r="D98" s="3" t="s">
        <v>660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6">
        <f>14+27</f>
        <v>41</v>
      </c>
      <c r="O98" s="4" t="s">
        <v>20</v>
      </c>
    </row>
    <row r="99" spans="1:15" ht="14.25" customHeight="1" x14ac:dyDescent="0.25">
      <c r="A99" s="9">
        <v>44806</v>
      </c>
      <c r="B99" s="4" t="s">
        <v>13</v>
      </c>
      <c r="C99" s="4"/>
      <c r="D99" s="3" t="s">
        <v>661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">
        <f>9+27+24</f>
        <v>60</v>
      </c>
      <c r="O99" s="4" t="s">
        <v>20</v>
      </c>
    </row>
    <row r="100" spans="1:15" ht="14.25" customHeight="1" x14ac:dyDescent="0.25">
      <c r="A100" s="9">
        <v>44806</v>
      </c>
      <c r="B100" s="4" t="s">
        <v>13</v>
      </c>
      <c r="C100" s="4"/>
      <c r="D100" s="3" t="s">
        <v>662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6">
        <v>9</v>
      </c>
      <c r="O100" s="4" t="s">
        <v>20</v>
      </c>
    </row>
    <row r="101" spans="1:15" ht="14.25" customHeight="1" x14ac:dyDescent="0.25">
      <c r="A101" s="9">
        <v>44806</v>
      </c>
      <c r="B101" s="4" t="s">
        <v>13</v>
      </c>
      <c r="C101" s="4"/>
      <c r="D101" s="3" t="s">
        <v>663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6">
        <v>9</v>
      </c>
      <c r="O101" s="4" t="s">
        <v>20</v>
      </c>
    </row>
    <row r="102" spans="1:15" ht="14.25" customHeight="1" x14ac:dyDescent="0.25">
      <c r="A102" s="9">
        <v>44806</v>
      </c>
      <c r="B102" s="4" t="s">
        <v>13</v>
      </c>
      <c r="C102" s="4"/>
      <c r="D102" s="3" t="s">
        <v>664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6">
        <v>9</v>
      </c>
      <c r="O102" s="4" t="s">
        <v>20</v>
      </c>
    </row>
    <row r="103" spans="1:15" ht="14.25" customHeight="1" x14ac:dyDescent="0.25">
      <c r="A103" s="9">
        <v>44806</v>
      </c>
      <c r="B103" s="4" t="s">
        <v>14</v>
      </c>
      <c r="C103" s="4"/>
      <c r="D103" s="3" t="s">
        <v>665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6">
        <v>14</v>
      </c>
      <c r="O103" s="4" t="s">
        <v>21</v>
      </c>
    </row>
    <row r="104" spans="1:15" ht="14.25" customHeight="1" x14ac:dyDescent="0.25">
      <c r="A104" s="9">
        <v>44806</v>
      </c>
      <c r="B104" s="4" t="s">
        <v>14</v>
      </c>
      <c r="C104" s="4"/>
      <c r="D104" s="3" t="s">
        <v>666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6">
        <v>14</v>
      </c>
      <c r="O104" s="4" t="s">
        <v>21</v>
      </c>
    </row>
    <row r="105" spans="1:15" ht="14.25" customHeight="1" x14ac:dyDescent="0.25">
      <c r="A105" s="9">
        <v>44806</v>
      </c>
      <c r="B105" s="4" t="s">
        <v>14</v>
      </c>
      <c r="C105" s="4"/>
      <c r="D105" s="3" t="s">
        <v>667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6">
        <f>52+7</f>
        <v>59</v>
      </c>
      <c r="O105" s="4" t="s">
        <v>21</v>
      </c>
    </row>
    <row r="106" spans="1:15" ht="14.25" customHeight="1" x14ac:dyDescent="0.25">
      <c r="A106" s="9">
        <v>44806</v>
      </c>
      <c r="B106" s="4" t="s">
        <v>14</v>
      </c>
      <c r="C106" s="4"/>
      <c r="D106" s="3" t="s">
        <v>668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6">
        <v>14</v>
      </c>
      <c r="O106" s="4" t="s">
        <v>21</v>
      </c>
    </row>
    <row r="107" spans="1:15" ht="14.25" customHeight="1" x14ac:dyDescent="0.25">
      <c r="A107" s="9">
        <v>44806</v>
      </c>
      <c r="B107" s="4" t="s">
        <v>14</v>
      </c>
      <c r="C107" s="4"/>
      <c r="D107" s="3" t="s">
        <v>669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6">
        <v>14</v>
      </c>
      <c r="O107" s="4" t="s">
        <v>21</v>
      </c>
    </row>
    <row r="108" spans="1:15" ht="14.25" customHeight="1" x14ac:dyDescent="0.25">
      <c r="A108" s="9">
        <v>44806</v>
      </c>
      <c r="B108" s="4" t="s">
        <v>14</v>
      </c>
      <c r="C108" s="4"/>
      <c r="D108" s="3" t="s">
        <v>670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6">
        <v>9</v>
      </c>
      <c r="O108" s="4" t="s">
        <v>21</v>
      </c>
    </row>
    <row r="109" spans="1:15" ht="14.25" customHeight="1" x14ac:dyDescent="0.25">
      <c r="A109" s="9">
        <v>44806</v>
      </c>
      <c r="B109" s="4" t="s">
        <v>14</v>
      </c>
      <c r="C109" s="4"/>
      <c r="D109" s="3" t="s">
        <v>671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6">
        <f>16+27</f>
        <v>43</v>
      </c>
      <c r="O109" s="4" t="s">
        <v>21</v>
      </c>
    </row>
    <row r="110" spans="1:15" ht="14.25" customHeight="1" x14ac:dyDescent="0.25">
      <c r="A110" s="9">
        <v>44806</v>
      </c>
      <c r="B110" s="4" t="s">
        <v>14</v>
      </c>
      <c r="C110" s="4"/>
      <c r="D110" s="3" t="s">
        <v>430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6">
        <f>27+7+7</f>
        <v>41</v>
      </c>
      <c r="O110" s="4" t="s">
        <v>20</v>
      </c>
    </row>
    <row r="111" spans="1:15" ht="14.25" customHeight="1" x14ac:dyDescent="0.25">
      <c r="A111" s="9">
        <v>44806</v>
      </c>
      <c r="B111" s="4" t="s">
        <v>14</v>
      </c>
      <c r="C111" s="4"/>
      <c r="D111" s="3" t="s">
        <v>672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6">
        <f>7+32</f>
        <v>39</v>
      </c>
      <c r="O111" s="4" t="s">
        <v>20</v>
      </c>
    </row>
    <row r="112" spans="1:15" ht="14.25" customHeight="1" x14ac:dyDescent="0.25">
      <c r="A112" s="9">
        <v>44806</v>
      </c>
      <c r="B112" s="4" t="s">
        <v>14</v>
      </c>
      <c r="C112" s="4"/>
      <c r="D112" s="3" t="s">
        <v>673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6">
        <v>14</v>
      </c>
      <c r="O112" s="4" t="s">
        <v>20</v>
      </c>
    </row>
    <row r="113" spans="1:15" ht="14.25" customHeight="1" x14ac:dyDescent="0.25">
      <c r="A113" s="9">
        <v>44806</v>
      </c>
      <c r="B113" s="4" t="s">
        <v>14</v>
      </c>
      <c r="C113" s="4"/>
      <c r="D113" s="3" t="s">
        <v>674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v>14</v>
      </c>
      <c r="O113" s="4" t="s">
        <v>20</v>
      </c>
    </row>
    <row r="114" spans="1:15" ht="14.25" customHeight="1" x14ac:dyDescent="0.25">
      <c r="A114" s="9">
        <v>44806</v>
      </c>
      <c r="B114" s="4" t="s">
        <v>14</v>
      </c>
      <c r="C114" s="4"/>
      <c r="D114" s="3" t="s">
        <v>675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6">
        <f>7+7+24</f>
        <v>38</v>
      </c>
      <c r="O114" s="4" t="s">
        <v>20</v>
      </c>
    </row>
    <row r="115" spans="1:15" ht="14.25" customHeight="1" x14ac:dyDescent="0.25">
      <c r="A115" s="9">
        <v>44806</v>
      </c>
      <c r="B115" s="4" t="s">
        <v>14</v>
      </c>
      <c r="C115" s="4"/>
      <c r="D115" s="3" t="s">
        <v>676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6">
        <f>14+24</f>
        <v>38</v>
      </c>
      <c r="O115" s="4" t="s">
        <v>20</v>
      </c>
    </row>
    <row r="116" spans="1:15" ht="14.25" customHeight="1" x14ac:dyDescent="0.25">
      <c r="A116" s="9">
        <v>44806</v>
      </c>
      <c r="B116" s="4" t="s">
        <v>14</v>
      </c>
      <c r="C116" s="4"/>
      <c r="D116" s="3" t="s">
        <v>677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6">
        <v>14</v>
      </c>
      <c r="O116" s="4" t="s">
        <v>20</v>
      </c>
    </row>
    <row r="117" spans="1:15" ht="14.25" customHeight="1" x14ac:dyDescent="0.25">
      <c r="A117" s="9">
        <v>44806</v>
      </c>
      <c r="B117" s="4" t="s">
        <v>14</v>
      </c>
      <c r="C117" s="4"/>
      <c r="D117" s="3" t="s">
        <v>678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6">
        <f>14+24</f>
        <v>38</v>
      </c>
      <c r="O117" s="4" t="s">
        <v>20</v>
      </c>
    </row>
    <row r="118" spans="1:15" ht="14.25" customHeight="1" x14ac:dyDescent="0.25">
      <c r="A118" s="9">
        <v>44806</v>
      </c>
      <c r="B118" s="4" t="s">
        <v>14</v>
      </c>
      <c r="C118" s="4"/>
      <c r="D118" s="3" t="s">
        <v>679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6">
        <v>24</v>
      </c>
      <c r="O118" s="4" t="s">
        <v>20</v>
      </c>
    </row>
    <row r="119" spans="1:15" ht="14.25" customHeight="1" x14ac:dyDescent="0.25">
      <c r="A119" s="9">
        <v>44806</v>
      </c>
      <c r="B119" s="4" t="s">
        <v>14</v>
      </c>
      <c r="C119" s="4"/>
      <c r="D119" s="3" t="s">
        <v>680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6">
        <f>27+7+7</f>
        <v>41</v>
      </c>
      <c r="O119" s="4" t="s">
        <v>20</v>
      </c>
    </row>
    <row r="120" spans="1:15" ht="14.25" customHeight="1" x14ac:dyDescent="0.25">
      <c r="A120" s="9">
        <v>44806</v>
      </c>
      <c r="B120" s="4" t="s">
        <v>14</v>
      </c>
      <c r="C120" s="4"/>
      <c r="D120" s="3" t="s">
        <v>681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6">
        <f>27+7+17</f>
        <v>51</v>
      </c>
      <c r="O120" s="4" t="s">
        <v>20</v>
      </c>
    </row>
    <row r="121" spans="1:15" ht="14.25" customHeight="1" x14ac:dyDescent="0.25">
      <c r="A121" s="9">
        <v>44806</v>
      </c>
      <c r="B121" s="4" t="s">
        <v>14</v>
      </c>
      <c r="C121" s="4"/>
      <c r="D121" s="3" t="s">
        <v>682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6">
        <f>22+7+5</f>
        <v>34</v>
      </c>
      <c r="O121" s="4" t="s">
        <v>20</v>
      </c>
    </row>
    <row r="122" spans="1:15" ht="14.25" customHeight="1" x14ac:dyDescent="0.25">
      <c r="A122" s="9">
        <v>44806</v>
      </c>
      <c r="B122" s="4" t="s">
        <v>13</v>
      </c>
      <c r="C122" s="4"/>
      <c r="D122" s="3" t="s">
        <v>683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6">
        <v>9.5</v>
      </c>
      <c r="O122" s="4" t="s">
        <v>19</v>
      </c>
    </row>
    <row r="123" spans="1:15" ht="14.25" customHeight="1" x14ac:dyDescent="0.25">
      <c r="A123" s="9">
        <v>44806</v>
      </c>
      <c r="B123" s="4" t="s">
        <v>13</v>
      </c>
      <c r="C123" s="4"/>
      <c r="D123" s="3" t="s">
        <v>684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6">
        <v>9.5</v>
      </c>
      <c r="O123" s="4" t="s">
        <v>19</v>
      </c>
    </row>
    <row r="124" spans="1:15" ht="14.25" customHeight="1" x14ac:dyDescent="0.25">
      <c r="A124" s="9">
        <v>44806</v>
      </c>
      <c r="B124" s="4" t="s">
        <v>13</v>
      </c>
      <c r="C124" s="4"/>
      <c r="D124" s="3" t="s">
        <v>685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6">
        <v>9</v>
      </c>
      <c r="O124" s="4" t="s">
        <v>19</v>
      </c>
    </row>
    <row r="125" spans="1:15" ht="14.25" customHeight="1" x14ac:dyDescent="0.25">
      <c r="A125" s="9">
        <v>44806</v>
      </c>
      <c r="B125" s="4" t="s">
        <v>13</v>
      </c>
      <c r="C125" s="4"/>
      <c r="D125" s="3" t="s">
        <v>686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6">
        <f>9+27</f>
        <v>36</v>
      </c>
      <c r="O125" s="4" t="s">
        <v>19</v>
      </c>
    </row>
    <row r="126" spans="1:15" ht="14.25" customHeight="1" x14ac:dyDescent="0.25">
      <c r="A126" s="9">
        <v>44806</v>
      </c>
      <c r="B126" s="4" t="s">
        <v>15</v>
      </c>
      <c r="C126" s="4"/>
      <c r="D126" s="3" t="s">
        <v>687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6">
        <v>14</v>
      </c>
      <c r="O126" s="4" t="s">
        <v>19</v>
      </c>
    </row>
    <row r="127" spans="1:15" ht="14.25" customHeight="1" x14ac:dyDescent="0.25">
      <c r="A127" s="9">
        <v>44806</v>
      </c>
      <c r="B127" s="4" t="s">
        <v>14</v>
      </c>
      <c r="C127" s="4"/>
      <c r="D127" s="3" t="s">
        <v>688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6">
        <f>27+27+27+7+2</f>
        <v>90</v>
      </c>
      <c r="O127" s="4" t="s">
        <v>19</v>
      </c>
    </row>
    <row r="128" spans="1:15" ht="14.25" customHeight="1" x14ac:dyDescent="0.25">
      <c r="A128" s="9">
        <v>44806</v>
      </c>
      <c r="B128" s="4" t="s">
        <v>14</v>
      </c>
      <c r="C128" s="4"/>
      <c r="D128" s="3" t="s">
        <v>689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6">
        <f>7+10+7</f>
        <v>24</v>
      </c>
      <c r="O128" s="4" t="s">
        <v>19</v>
      </c>
    </row>
    <row r="129" spans="1:15" ht="14.25" customHeight="1" x14ac:dyDescent="0.25">
      <c r="A129" s="9">
        <v>44806</v>
      </c>
      <c r="B129" s="4" t="s">
        <v>14</v>
      </c>
      <c r="C129" s="4"/>
      <c r="D129" s="3" t="s">
        <v>690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6">
        <f>27+7+12</f>
        <v>46</v>
      </c>
      <c r="O129" s="4" t="s">
        <v>19</v>
      </c>
    </row>
    <row r="130" spans="1:15" ht="14.25" customHeight="1" x14ac:dyDescent="0.25">
      <c r="A130" s="9">
        <v>44806</v>
      </c>
      <c r="B130" s="4" t="s">
        <v>14</v>
      </c>
      <c r="C130" s="4"/>
      <c r="D130" s="3" t="s">
        <v>691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f>14+27</f>
        <v>41</v>
      </c>
      <c r="O130" s="4" t="s">
        <v>19</v>
      </c>
    </row>
    <row r="131" spans="1:15" ht="14.25" customHeight="1" x14ac:dyDescent="0.25">
      <c r="A131" s="9">
        <v>44806</v>
      </c>
      <c r="B131" s="4" t="s">
        <v>14</v>
      </c>
      <c r="C131" s="4"/>
      <c r="D131" s="3" t="s">
        <v>692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6">
        <f>27+7+7</f>
        <v>41</v>
      </c>
      <c r="O131" s="4" t="s">
        <v>19</v>
      </c>
    </row>
    <row r="132" spans="1:15" ht="14.25" customHeight="1" x14ac:dyDescent="0.25">
      <c r="A132" s="9">
        <v>44806</v>
      </c>
      <c r="B132" s="4" t="s">
        <v>14</v>
      </c>
      <c r="C132" s="4"/>
      <c r="D132" s="3" t="s">
        <v>693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f>7+7</f>
        <v>14</v>
      </c>
      <c r="O132" s="4" t="s">
        <v>19</v>
      </c>
    </row>
    <row r="133" spans="1:15" ht="14.25" customHeight="1" x14ac:dyDescent="0.25">
      <c r="A133" s="9">
        <v>44806</v>
      </c>
      <c r="B133" s="4" t="s">
        <v>14</v>
      </c>
      <c r="C133" s="4"/>
      <c r="D133" s="3" t="s">
        <v>743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f>24+7+7+2</f>
        <v>40</v>
      </c>
      <c r="O133" s="4" t="s">
        <v>19</v>
      </c>
    </row>
    <row r="134" spans="1:15" ht="14.25" customHeight="1" x14ac:dyDescent="0.25">
      <c r="A134" s="9">
        <v>44809</v>
      </c>
      <c r="B134" s="4" t="s">
        <v>13</v>
      </c>
      <c r="C134" s="4"/>
      <c r="D134" s="3" t="s">
        <v>403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v>9</v>
      </c>
      <c r="O134" s="4" t="s">
        <v>20</v>
      </c>
    </row>
    <row r="135" spans="1:15" ht="14.25" customHeight="1" x14ac:dyDescent="0.25">
      <c r="A135" s="9">
        <v>44809</v>
      </c>
      <c r="B135" s="4" t="s">
        <v>13</v>
      </c>
      <c r="C135" s="4"/>
      <c r="D135" s="3" t="s">
        <v>404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6">
        <v>14</v>
      </c>
      <c r="O135" s="4" t="s">
        <v>20</v>
      </c>
    </row>
    <row r="136" spans="1:15" ht="14.25" customHeight="1" x14ac:dyDescent="0.25">
      <c r="A136" s="9">
        <v>44809</v>
      </c>
      <c r="B136" s="4" t="s">
        <v>13</v>
      </c>
      <c r="C136" s="4"/>
      <c r="D136" s="3" t="s">
        <v>405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6">
        <v>9</v>
      </c>
      <c r="O136" s="4" t="s">
        <v>20</v>
      </c>
    </row>
    <row r="137" spans="1:15" ht="14.25" customHeight="1" x14ac:dyDescent="0.25">
      <c r="A137" s="9">
        <v>44809</v>
      </c>
      <c r="B137" s="4" t="s">
        <v>13</v>
      </c>
      <c r="C137" s="4"/>
      <c r="D137" s="3" t="s">
        <v>406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6">
        <v>9</v>
      </c>
      <c r="O137" s="4" t="s">
        <v>20</v>
      </c>
    </row>
    <row r="138" spans="1:15" ht="14.25" customHeight="1" x14ac:dyDescent="0.25">
      <c r="A138" s="9">
        <v>44809</v>
      </c>
      <c r="B138" s="4" t="s">
        <v>13</v>
      </c>
      <c r="C138" s="4"/>
      <c r="D138" s="3" t="s">
        <v>407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6">
        <f>14+27</f>
        <v>41</v>
      </c>
      <c r="O138" s="4" t="s">
        <v>20</v>
      </c>
    </row>
    <row r="139" spans="1:15" ht="14.25" customHeight="1" x14ac:dyDescent="0.25">
      <c r="A139" s="9">
        <v>44809</v>
      </c>
      <c r="B139" s="4" t="s">
        <v>13</v>
      </c>
      <c r="C139" s="4"/>
      <c r="D139" s="3" t="s">
        <v>408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6">
        <f>27+7+7</f>
        <v>41</v>
      </c>
      <c r="O139" s="4" t="s">
        <v>20</v>
      </c>
    </row>
    <row r="140" spans="1:15" ht="14.25" customHeight="1" x14ac:dyDescent="0.25">
      <c r="A140" s="9">
        <v>44809</v>
      </c>
      <c r="B140" s="4" t="s">
        <v>13</v>
      </c>
      <c r="C140" s="4"/>
      <c r="D140" s="3" t="s">
        <v>409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6">
        <f>27+7+2</f>
        <v>36</v>
      </c>
      <c r="O140" s="4" t="s">
        <v>20</v>
      </c>
    </row>
    <row r="141" spans="1:15" ht="14.25" customHeight="1" x14ac:dyDescent="0.25">
      <c r="A141" s="9">
        <v>44809</v>
      </c>
      <c r="B141" s="4" t="s">
        <v>13</v>
      </c>
      <c r="C141" s="4"/>
      <c r="D141" s="3" t="s">
        <v>410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f>27+7+2</f>
        <v>36</v>
      </c>
      <c r="O141" s="4" t="s">
        <v>20</v>
      </c>
    </row>
    <row r="142" spans="1:15" ht="14.25" customHeight="1" x14ac:dyDescent="0.25">
      <c r="A142" s="9">
        <v>44809</v>
      </c>
      <c r="B142" s="4" t="s">
        <v>13</v>
      </c>
      <c r="C142" s="4"/>
      <c r="D142" s="3" t="s">
        <v>411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6">
        <f>7+7</f>
        <v>14</v>
      </c>
      <c r="O142" s="4" t="s">
        <v>21</v>
      </c>
    </row>
    <row r="143" spans="1:15" ht="14.25" customHeight="1" x14ac:dyDescent="0.25">
      <c r="A143" s="9">
        <v>44809</v>
      </c>
      <c r="B143" s="4" t="s">
        <v>13</v>
      </c>
      <c r="C143" s="4"/>
      <c r="D143" s="3" t="s">
        <v>412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6">
        <v>9</v>
      </c>
      <c r="O143" s="4" t="s">
        <v>21</v>
      </c>
    </row>
    <row r="144" spans="1:15" ht="14.25" customHeight="1" x14ac:dyDescent="0.25">
      <c r="A144" s="9">
        <v>44809</v>
      </c>
      <c r="B144" s="4" t="s">
        <v>13</v>
      </c>
      <c r="C144" s="4"/>
      <c r="D144" s="3" t="s">
        <v>413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6">
        <f>27+7+2</f>
        <v>36</v>
      </c>
      <c r="O144" s="4" t="s">
        <v>21</v>
      </c>
    </row>
    <row r="145" spans="1:15" ht="14.25" customHeight="1" x14ac:dyDescent="0.25">
      <c r="A145" s="9">
        <v>44809</v>
      </c>
      <c r="B145" s="4" t="s">
        <v>13</v>
      </c>
      <c r="C145" s="4"/>
      <c r="D145" s="3" t="s">
        <v>414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6">
        <v>9</v>
      </c>
      <c r="O145" s="4" t="s">
        <v>21</v>
      </c>
    </row>
    <row r="146" spans="1:15" ht="14.25" customHeight="1" x14ac:dyDescent="0.25">
      <c r="A146" s="9">
        <v>44809</v>
      </c>
      <c r="B146" s="4" t="s">
        <v>13</v>
      </c>
      <c r="C146" s="4"/>
      <c r="D146" s="3" t="s">
        <v>415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6">
        <v>9</v>
      </c>
      <c r="O146" s="4" t="s">
        <v>21</v>
      </c>
    </row>
    <row r="147" spans="1:15" ht="14.25" customHeight="1" x14ac:dyDescent="0.25">
      <c r="A147" s="9">
        <v>44809</v>
      </c>
      <c r="B147" s="4" t="s">
        <v>14</v>
      </c>
      <c r="C147" s="4"/>
      <c r="D147" s="3" t="s">
        <v>416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6">
        <v>24</v>
      </c>
      <c r="O147" s="4" t="s">
        <v>21</v>
      </c>
    </row>
    <row r="148" spans="1:15" ht="14.25" customHeight="1" x14ac:dyDescent="0.25">
      <c r="A148" s="9">
        <v>44809</v>
      </c>
      <c r="B148" s="4" t="s">
        <v>14</v>
      </c>
      <c r="C148" s="4"/>
      <c r="D148" s="3" t="s">
        <v>417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6">
        <v>24</v>
      </c>
      <c r="O148" s="4" t="s">
        <v>21</v>
      </c>
    </row>
    <row r="149" spans="1:15" ht="14.25" customHeight="1" x14ac:dyDescent="0.25">
      <c r="A149" s="9">
        <v>44809</v>
      </c>
      <c r="B149" s="4" t="s">
        <v>14</v>
      </c>
      <c r="C149" s="4"/>
      <c r="D149" s="3" t="s">
        <v>418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6">
        <v>14</v>
      </c>
      <c r="O149" s="4" t="s">
        <v>21</v>
      </c>
    </row>
    <row r="150" spans="1:15" ht="14.25" customHeight="1" x14ac:dyDescent="0.25">
      <c r="A150" s="9">
        <v>44809</v>
      </c>
      <c r="B150" s="4" t="s">
        <v>14</v>
      </c>
      <c r="C150" s="4"/>
      <c r="D150" s="3" t="s">
        <v>419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6">
        <v>9.5</v>
      </c>
      <c r="O150" s="4" t="s">
        <v>21</v>
      </c>
    </row>
    <row r="151" spans="1:15" ht="14.25" customHeight="1" x14ac:dyDescent="0.25">
      <c r="A151" s="9">
        <v>44809</v>
      </c>
      <c r="B151" s="4" t="s">
        <v>14</v>
      </c>
      <c r="C151" s="4"/>
      <c r="D151" s="3" t="s">
        <v>420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6">
        <v>14</v>
      </c>
      <c r="O151" s="4" t="s">
        <v>21</v>
      </c>
    </row>
    <row r="152" spans="1:15" ht="14.25" customHeight="1" x14ac:dyDescent="0.25">
      <c r="A152" s="9">
        <v>44809</v>
      </c>
      <c r="B152" s="4" t="s">
        <v>14</v>
      </c>
      <c r="C152" s="4"/>
      <c r="D152" s="3" t="s">
        <v>421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6">
        <f>7+27+12</f>
        <v>46</v>
      </c>
      <c r="O152" s="4" t="s">
        <v>21</v>
      </c>
    </row>
    <row r="153" spans="1:15" ht="14.25" customHeight="1" x14ac:dyDescent="0.25">
      <c r="A153" s="9">
        <v>44809</v>
      </c>
      <c r="B153" s="4" t="s">
        <v>14</v>
      </c>
      <c r="C153" s="4"/>
      <c r="D153" s="3" t="s">
        <v>422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6">
        <v>14</v>
      </c>
      <c r="O153" s="4" t="s">
        <v>21</v>
      </c>
    </row>
    <row r="154" spans="1:15" ht="14.25" customHeight="1" x14ac:dyDescent="0.25">
      <c r="A154" s="9">
        <v>44809</v>
      </c>
      <c r="B154" s="4" t="s">
        <v>14</v>
      </c>
      <c r="C154" s="4"/>
      <c r="D154" s="3" t="s">
        <v>423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6">
        <v>14</v>
      </c>
      <c r="O154" s="4" t="s">
        <v>21</v>
      </c>
    </row>
    <row r="155" spans="1:15" ht="14.25" customHeight="1" x14ac:dyDescent="0.25">
      <c r="A155" s="9">
        <v>44809</v>
      </c>
      <c r="B155" s="4" t="s">
        <v>14</v>
      </c>
      <c r="C155" s="4"/>
      <c r="D155" s="3" t="s">
        <v>424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>
        <v>9.5</v>
      </c>
      <c r="O155" s="4" t="s">
        <v>20</v>
      </c>
    </row>
    <row r="156" spans="1:15" ht="14.25" customHeight="1" x14ac:dyDescent="0.25">
      <c r="A156" s="9">
        <v>44809</v>
      </c>
      <c r="B156" s="4" t="s">
        <v>14</v>
      </c>
      <c r="C156" s="4"/>
      <c r="D156" s="3" t="s">
        <v>425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6">
        <f>14+27</f>
        <v>41</v>
      </c>
      <c r="O156" s="4" t="s">
        <v>20</v>
      </c>
    </row>
    <row r="157" spans="1:15" ht="14.25" customHeight="1" x14ac:dyDescent="0.25">
      <c r="A157" s="9">
        <v>44809</v>
      </c>
      <c r="B157" s="4" t="s">
        <v>14</v>
      </c>
      <c r="C157" s="4"/>
      <c r="D157" s="3" t="s">
        <v>426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6">
        <v>24</v>
      </c>
      <c r="O157" s="4" t="s">
        <v>20</v>
      </c>
    </row>
    <row r="158" spans="1:15" ht="14.25" customHeight="1" x14ac:dyDescent="0.25">
      <c r="A158" s="9">
        <v>44809</v>
      </c>
      <c r="B158" s="4" t="s">
        <v>14</v>
      </c>
      <c r="C158" s="4"/>
      <c r="D158" s="3" t="s">
        <v>427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6">
        <v>9.5</v>
      </c>
      <c r="O158" s="4" t="s">
        <v>20</v>
      </c>
    </row>
    <row r="159" spans="1:15" ht="14.25" customHeight="1" x14ac:dyDescent="0.25">
      <c r="A159" s="9">
        <v>44809</v>
      </c>
      <c r="B159" s="4" t="s">
        <v>14</v>
      </c>
      <c r="C159" s="4"/>
      <c r="D159" s="3" t="s">
        <v>428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6">
        <f>14+27</f>
        <v>41</v>
      </c>
      <c r="O159" s="4" t="s">
        <v>20</v>
      </c>
    </row>
    <row r="160" spans="1:15" ht="14.25" customHeight="1" x14ac:dyDescent="0.25">
      <c r="A160" s="9">
        <v>44809</v>
      </c>
      <c r="B160" s="4" t="s">
        <v>14</v>
      </c>
      <c r="C160" s="4"/>
      <c r="D160" s="3" t="s">
        <v>429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6">
        <v>14</v>
      </c>
      <c r="O160" s="4" t="s">
        <v>20</v>
      </c>
    </row>
    <row r="161" spans="1:15" ht="14.25" customHeight="1" x14ac:dyDescent="0.25">
      <c r="A161" s="9">
        <v>44809</v>
      </c>
      <c r="B161" s="4" t="s">
        <v>14</v>
      </c>
      <c r="C161" s="4"/>
      <c r="D161" s="3" t="s">
        <v>430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6">
        <v>24</v>
      </c>
      <c r="O161" s="4" t="s">
        <v>20</v>
      </c>
    </row>
    <row r="162" spans="1:15" ht="14.25" customHeight="1" x14ac:dyDescent="0.25">
      <c r="A162" s="9">
        <v>44809</v>
      </c>
      <c r="B162" s="4" t="s">
        <v>14</v>
      </c>
      <c r="C162" s="4"/>
      <c r="D162" s="3" t="s">
        <v>431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6">
        <v>24</v>
      </c>
      <c r="O162" s="4" t="s">
        <v>20</v>
      </c>
    </row>
    <row r="163" spans="1:15" ht="14.25" customHeight="1" x14ac:dyDescent="0.25">
      <c r="A163" s="9">
        <v>44809</v>
      </c>
      <c r="B163" s="4" t="s">
        <v>14</v>
      </c>
      <c r="C163" s="4"/>
      <c r="D163" s="3" t="s">
        <v>432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6">
        <f>9+7</f>
        <v>16</v>
      </c>
      <c r="O163" s="4" t="s">
        <v>20</v>
      </c>
    </row>
    <row r="164" spans="1:15" ht="14.25" customHeight="1" x14ac:dyDescent="0.25">
      <c r="A164" s="9">
        <v>44809</v>
      </c>
      <c r="B164" s="4" t="s">
        <v>14</v>
      </c>
      <c r="C164" s="4"/>
      <c r="D164" s="3" t="s">
        <v>433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6">
        <v>9.5</v>
      </c>
      <c r="O164" s="4" t="s">
        <v>20</v>
      </c>
    </row>
    <row r="165" spans="1:15" ht="14.25" customHeight="1" x14ac:dyDescent="0.25">
      <c r="A165" s="9">
        <v>44809</v>
      </c>
      <c r="B165" s="4" t="s">
        <v>14</v>
      </c>
      <c r="C165" s="4"/>
      <c r="D165" s="3" t="s">
        <v>434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6">
        <f>27+27+5+7</f>
        <v>66</v>
      </c>
      <c r="O165" s="4" t="s">
        <v>20</v>
      </c>
    </row>
    <row r="166" spans="1:15" ht="14.25" customHeight="1" x14ac:dyDescent="0.25">
      <c r="A166" s="9">
        <v>44809</v>
      </c>
      <c r="B166" s="4" t="s">
        <v>14</v>
      </c>
      <c r="C166" s="4"/>
      <c r="D166" s="3" t="s">
        <v>435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6">
        <f>7+27+7</f>
        <v>41</v>
      </c>
      <c r="O166" s="4" t="s">
        <v>20</v>
      </c>
    </row>
    <row r="167" spans="1:15" ht="14.25" customHeight="1" x14ac:dyDescent="0.25">
      <c r="A167" s="9">
        <v>44809</v>
      </c>
      <c r="B167" s="4" t="s">
        <v>14</v>
      </c>
      <c r="C167" s="4"/>
      <c r="D167" s="3" t="s">
        <v>436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6">
        <f>7+7+27+27+27+24</f>
        <v>119</v>
      </c>
      <c r="O167" s="4" t="s">
        <v>20</v>
      </c>
    </row>
    <row r="168" spans="1:15" ht="14.25" customHeight="1" x14ac:dyDescent="0.25">
      <c r="A168" s="9">
        <v>44809</v>
      </c>
      <c r="B168" s="4" t="s">
        <v>14</v>
      </c>
      <c r="C168" s="4"/>
      <c r="D168" s="3" t="s">
        <v>437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6">
        <f>7+7</f>
        <v>14</v>
      </c>
      <c r="O168" s="4" t="s">
        <v>20</v>
      </c>
    </row>
    <row r="169" spans="1:15" ht="14.25" customHeight="1" x14ac:dyDescent="0.25">
      <c r="A169" s="9">
        <v>44809</v>
      </c>
      <c r="B169" s="4" t="s">
        <v>13</v>
      </c>
      <c r="C169" s="4"/>
      <c r="D169" s="3" t="s">
        <v>637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6">
        <v>9</v>
      </c>
      <c r="O169" s="4" t="s">
        <v>19</v>
      </c>
    </row>
    <row r="170" spans="1:15" ht="14.25" customHeight="1" x14ac:dyDescent="0.25">
      <c r="A170" s="9">
        <v>44809</v>
      </c>
      <c r="B170" s="4" t="s">
        <v>13</v>
      </c>
      <c r="C170" s="4"/>
      <c r="D170" s="3" t="s">
        <v>638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6">
        <v>14</v>
      </c>
      <c r="O170" s="4" t="s">
        <v>19</v>
      </c>
    </row>
    <row r="171" spans="1:15" ht="14.25" customHeight="1" x14ac:dyDescent="0.25">
      <c r="A171" s="9">
        <v>44809</v>
      </c>
      <c r="B171" s="4" t="s">
        <v>14</v>
      </c>
      <c r="C171" s="4"/>
      <c r="D171" s="3" t="s">
        <v>639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6">
        <v>14</v>
      </c>
      <c r="O171" s="4" t="s">
        <v>19</v>
      </c>
    </row>
    <row r="172" spans="1:15" ht="14.25" customHeight="1" x14ac:dyDescent="0.25">
      <c r="A172" s="9">
        <v>44809</v>
      </c>
      <c r="B172" s="4" t="s">
        <v>14</v>
      </c>
      <c r="C172" s="4"/>
      <c r="D172" s="3" t="s">
        <v>640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6">
        <f>24+7+7</f>
        <v>38</v>
      </c>
      <c r="O172" s="4" t="s">
        <v>19</v>
      </c>
    </row>
    <row r="173" spans="1:15" ht="14.25" customHeight="1" x14ac:dyDescent="0.25">
      <c r="A173" s="9">
        <v>44809</v>
      </c>
      <c r="B173" s="4" t="s">
        <v>14</v>
      </c>
      <c r="C173" s="4"/>
      <c r="D173" s="3" t="s">
        <v>641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6">
        <v>14</v>
      </c>
      <c r="O173" s="4" t="s">
        <v>19</v>
      </c>
    </row>
    <row r="174" spans="1:15" ht="14.25" customHeight="1" x14ac:dyDescent="0.25">
      <c r="A174" s="9">
        <v>44809</v>
      </c>
      <c r="B174" s="4" t="s">
        <v>14</v>
      </c>
      <c r="C174" s="4"/>
      <c r="D174" s="3" t="s">
        <v>642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6">
        <v>14</v>
      </c>
      <c r="O174" s="4" t="s">
        <v>19</v>
      </c>
    </row>
    <row r="175" spans="1:15" ht="14.25" customHeight="1" x14ac:dyDescent="0.25">
      <c r="A175" s="9">
        <v>44809</v>
      </c>
      <c r="B175" s="4" t="s">
        <v>14</v>
      </c>
      <c r="C175" s="4"/>
      <c r="D175" s="3" t="s">
        <v>643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6">
        <v>14</v>
      </c>
      <c r="O175" s="4" t="s">
        <v>19</v>
      </c>
    </row>
    <row r="176" spans="1:15" ht="14.25" customHeight="1" x14ac:dyDescent="0.25">
      <c r="A176" s="9">
        <v>44809</v>
      </c>
      <c r="B176" s="4" t="s">
        <v>14</v>
      </c>
      <c r="C176" s="4"/>
      <c r="D176" s="3" t="s">
        <v>644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6">
        <v>9</v>
      </c>
      <c r="O176" s="4" t="s">
        <v>19</v>
      </c>
    </row>
    <row r="177" spans="1:15" ht="14.25" customHeight="1" x14ac:dyDescent="0.25">
      <c r="A177" s="9">
        <v>44809</v>
      </c>
      <c r="B177" s="4" t="s">
        <v>14</v>
      </c>
      <c r="C177" s="4"/>
      <c r="D177" s="3" t="s">
        <v>645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6">
        <f>24+7+7</f>
        <v>38</v>
      </c>
      <c r="O177" s="4" t="s">
        <v>19</v>
      </c>
    </row>
    <row r="178" spans="1:15" ht="14.25" customHeight="1" x14ac:dyDescent="0.25">
      <c r="A178" s="9">
        <v>44809</v>
      </c>
      <c r="B178" s="4" t="s">
        <v>14</v>
      </c>
      <c r="C178" s="4"/>
      <c r="D178" s="3" t="s">
        <v>646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6">
        <f>7+7+27+27+27+27</f>
        <v>122</v>
      </c>
      <c r="O178" s="4" t="s">
        <v>19</v>
      </c>
    </row>
    <row r="179" spans="1:15" ht="14.25" customHeight="1" x14ac:dyDescent="0.25">
      <c r="A179" s="9">
        <v>44810</v>
      </c>
      <c r="B179" s="4" t="s">
        <v>15</v>
      </c>
      <c r="C179" s="4"/>
      <c r="D179" s="3" t="s">
        <v>694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6">
        <v>14</v>
      </c>
      <c r="O179" s="4" t="s">
        <v>20</v>
      </c>
    </row>
    <row r="180" spans="1:15" ht="14.25" customHeight="1" x14ac:dyDescent="0.25">
      <c r="A180" s="9">
        <v>44810</v>
      </c>
      <c r="B180" s="4" t="s">
        <v>15</v>
      </c>
      <c r="C180" s="4"/>
      <c r="D180" s="3" t="s">
        <v>695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6">
        <f>27+7+5+7</f>
        <v>46</v>
      </c>
      <c r="O180" s="4" t="s">
        <v>20</v>
      </c>
    </row>
    <row r="181" spans="1:15" ht="14.25" customHeight="1" x14ac:dyDescent="0.25">
      <c r="A181" s="9">
        <v>44810</v>
      </c>
      <c r="B181" s="4" t="s">
        <v>15</v>
      </c>
      <c r="C181" s="4"/>
      <c r="D181" s="3" t="s">
        <v>696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6">
        <f>12+7</f>
        <v>19</v>
      </c>
      <c r="O181" s="4" t="s">
        <v>20</v>
      </c>
    </row>
    <row r="182" spans="1:15" ht="14.25" customHeight="1" x14ac:dyDescent="0.25">
      <c r="A182" s="9">
        <v>44810</v>
      </c>
      <c r="B182" s="4" t="s">
        <v>15</v>
      </c>
      <c r="C182" s="4"/>
      <c r="D182" s="3" t="s">
        <v>697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6">
        <v>24</v>
      </c>
      <c r="O182" s="4" t="s">
        <v>21</v>
      </c>
    </row>
    <row r="183" spans="1:15" ht="14.25" customHeight="1" x14ac:dyDescent="0.25">
      <c r="A183" s="9">
        <v>44810</v>
      </c>
      <c r="B183" s="4" t="s">
        <v>15</v>
      </c>
      <c r="C183" s="4"/>
      <c r="D183" s="3" t="s">
        <v>698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6">
        <f>5+7+7</f>
        <v>19</v>
      </c>
      <c r="O183" s="4" t="s">
        <v>21</v>
      </c>
    </row>
    <row r="184" spans="1:15" ht="14.25" customHeight="1" x14ac:dyDescent="0.25">
      <c r="A184" s="9">
        <v>44810</v>
      </c>
      <c r="B184" s="4" t="s">
        <v>13</v>
      </c>
      <c r="C184" s="4"/>
      <c r="D184" s="3" t="s">
        <v>699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6">
        <f>27+7+2</f>
        <v>36</v>
      </c>
      <c r="O184" s="4" t="s">
        <v>21</v>
      </c>
    </row>
    <row r="185" spans="1:15" ht="14.25" customHeight="1" x14ac:dyDescent="0.25">
      <c r="A185" s="9">
        <v>44810</v>
      </c>
      <c r="B185" s="4" t="s">
        <v>13</v>
      </c>
      <c r="C185" s="4"/>
      <c r="D185" s="3" t="s">
        <v>700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6">
        <f>7+2</f>
        <v>9</v>
      </c>
      <c r="O185" s="4" t="s">
        <v>21</v>
      </c>
    </row>
    <row r="186" spans="1:15" ht="14.25" customHeight="1" x14ac:dyDescent="0.25">
      <c r="A186" s="9">
        <v>44810</v>
      </c>
      <c r="B186" s="4" t="s">
        <v>13</v>
      </c>
      <c r="C186" s="4"/>
      <c r="D186" s="3" t="s">
        <v>701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6">
        <v>9.5</v>
      </c>
      <c r="O186" s="4" t="s">
        <v>21</v>
      </c>
    </row>
    <row r="187" spans="1:15" ht="14.25" customHeight="1" x14ac:dyDescent="0.25">
      <c r="A187" s="9">
        <v>44810</v>
      </c>
      <c r="B187" s="4" t="s">
        <v>13</v>
      </c>
      <c r="C187" s="4"/>
      <c r="D187" s="3" t="s">
        <v>702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6">
        <f>24+7+2</f>
        <v>33</v>
      </c>
      <c r="O187" s="4" t="s">
        <v>21</v>
      </c>
    </row>
    <row r="188" spans="1:15" ht="14.25" customHeight="1" x14ac:dyDescent="0.25">
      <c r="A188" s="9">
        <v>44810</v>
      </c>
      <c r="B188" s="4" t="s">
        <v>13</v>
      </c>
      <c r="C188" s="4"/>
      <c r="D188" s="3" t="s">
        <v>703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6">
        <f>7+2</f>
        <v>9</v>
      </c>
      <c r="O188" s="4" t="s">
        <v>21</v>
      </c>
    </row>
    <row r="189" spans="1:15" ht="14.25" customHeight="1" x14ac:dyDescent="0.25">
      <c r="A189" s="9">
        <v>44810</v>
      </c>
      <c r="B189" s="4" t="s">
        <v>13</v>
      </c>
      <c r="C189" s="4"/>
      <c r="D189" s="3" t="s">
        <v>704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6">
        <f>7+2</f>
        <v>9</v>
      </c>
      <c r="O189" s="4" t="s">
        <v>21</v>
      </c>
    </row>
    <row r="190" spans="1:15" ht="14.25" customHeight="1" x14ac:dyDescent="0.25">
      <c r="A190" s="9">
        <v>44810</v>
      </c>
      <c r="B190" s="4" t="s">
        <v>13</v>
      </c>
      <c r="C190" s="4"/>
      <c r="D190" s="3" t="s">
        <v>705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6">
        <v>9.5</v>
      </c>
      <c r="O190" s="4" t="s">
        <v>21</v>
      </c>
    </row>
    <row r="191" spans="1:15" ht="14.25" customHeight="1" x14ac:dyDescent="0.25">
      <c r="A191" s="9">
        <v>44810</v>
      </c>
      <c r="B191" s="4" t="s">
        <v>13</v>
      </c>
      <c r="C191" s="4"/>
      <c r="D191" s="3" t="s">
        <v>706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6">
        <f>7+2</f>
        <v>9</v>
      </c>
      <c r="O191" s="4" t="s">
        <v>21</v>
      </c>
    </row>
    <row r="192" spans="1:15" ht="14.25" customHeight="1" x14ac:dyDescent="0.25">
      <c r="A192" s="9">
        <v>44810</v>
      </c>
      <c r="B192" s="4" t="s">
        <v>13</v>
      </c>
      <c r="C192" s="4"/>
      <c r="D192" s="3" t="s">
        <v>707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6">
        <f>7+2</f>
        <v>9</v>
      </c>
      <c r="O192" s="4" t="s">
        <v>21</v>
      </c>
    </row>
    <row r="193" spans="1:15" ht="14.25" customHeight="1" x14ac:dyDescent="0.25">
      <c r="A193" s="9">
        <v>44810</v>
      </c>
      <c r="B193" s="4" t="s">
        <v>13</v>
      </c>
      <c r="C193" s="4"/>
      <c r="D193" s="3" t="s">
        <v>708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6">
        <f>2+2+7</f>
        <v>11</v>
      </c>
      <c r="O193" s="4" t="s">
        <v>21</v>
      </c>
    </row>
    <row r="194" spans="1:15" ht="14.25" customHeight="1" x14ac:dyDescent="0.25">
      <c r="A194" s="9">
        <v>44810</v>
      </c>
      <c r="B194" s="4" t="s">
        <v>13</v>
      </c>
      <c r="C194" s="4"/>
      <c r="D194" s="3" t="s">
        <v>709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6">
        <v>9</v>
      </c>
      <c r="O194" s="4" t="s">
        <v>20</v>
      </c>
    </row>
    <row r="195" spans="1:15" ht="14.25" customHeight="1" x14ac:dyDescent="0.25">
      <c r="A195" s="9">
        <v>44810</v>
      </c>
      <c r="B195" s="4" t="s">
        <v>13</v>
      </c>
      <c r="C195" s="4"/>
      <c r="D195" s="3" t="s">
        <v>710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6">
        <f>7+2</f>
        <v>9</v>
      </c>
      <c r="O195" s="4" t="s">
        <v>20</v>
      </c>
    </row>
    <row r="196" spans="1:15" ht="14.25" customHeight="1" x14ac:dyDescent="0.25">
      <c r="A196" s="9">
        <v>44810</v>
      </c>
      <c r="B196" s="4" t="s">
        <v>13</v>
      </c>
      <c r="C196" s="4"/>
      <c r="D196" s="3" t="s">
        <v>711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6">
        <f>4+7+27</f>
        <v>38</v>
      </c>
      <c r="O196" s="4" t="s">
        <v>20</v>
      </c>
    </row>
    <row r="197" spans="1:15" ht="14.25" customHeight="1" x14ac:dyDescent="0.25">
      <c r="A197" s="9">
        <v>44810</v>
      </c>
      <c r="B197" s="4" t="s">
        <v>13</v>
      </c>
      <c r="C197" s="4"/>
      <c r="D197" s="3" t="s">
        <v>712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6">
        <v>14</v>
      </c>
      <c r="O197" s="4" t="s">
        <v>20</v>
      </c>
    </row>
    <row r="198" spans="1:15" ht="14.25" customHeight="1" x14ac:dyDescent="0.25">
      <c r="A198" s="9">
        <v>44810</v>
      </c>
      <c r="B198" s="4" t="s">
        <v>13</v>
      </c>
      <c r="C198" s="4"/>
      <c r="D198" s="3" t="s">
        <v>713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6">
        <f>7+2</f>
        <v>9</v>
      </c>
      <c r="O198" s="4" t="s">
        <v>20</v>
      </c>
    </row>
    <row r="199" spans="1:15" ht="14.25" customHeight="1" x14ac:dyDescent="0.25">
      <c r="A199" s="9">
        <v>44810</v>
      </c>
      <c r="B199" s="4" t="s">
        <v>13</v>
      </c>
      <c r="C199" s="4"/>
      <c r="D199" s="3" t="s">
        <v>714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6">
        <v>9</v>
      </c>
      <c r="O199" s="4" t="s">
        <v>20</v>
      </c>
    </row>
    <row r="200" spans="1:15" ht="14.25" customHeight="1" x14ac:dyDescent="0.25">
      <c r="A200" s="9">
        <v>44810</v>
      </c>
      <c r="B200" s="4" t="s">
        <v>13</v>
      </c>
      <c r="C200" s="4"/>
      <c r="D200" s="3" t="s">
        <v>715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6">
        <v>9</v>
      </c>
      <c r="O200" s="4" t="s">
        <v>20</v>
      </c>
    </row>
    <row r="201" spans="1:15" ht="14.25" customHeight="1" x14ac:dyDescent="0.25">
      <c r="A201" s="9">
        <v>44810</v>
      </c>
      <c r="B201" s="4" t="s">
        <v>13</v>
      </c>
      <c r="C201" s="4"/>
      <c r="D201" s="3" t="s">
        <v>716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6">
        <v>9</v>
      </c>
      <c r="O201" s="4" t="s">
        <v>20</v>
      </c>
    </row>
    <row r="202" spans="1:15" ht="14.25" customHeight="1" x14ac:dyDescent="0.25">
      <c r="A202" s="9">
        <v>44810</v>
      </c>
      <c r="B202" s="4" t="s">
        <v>14</v>
      </c>
      <c r="C202" s="4"/>
      <c r="D202" s="3" t="s">
        <v>717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6">
        <v>24</v>
      </c>
      <c r="O202" s="4" t="s">
        <v>20</v>
      </c>
    </row>
    <row r="203" spans="1:15" ht="14.25" customHeight="1" x14ac:dyDescent="0.25">
      <c r="A203" s="9">
        <v>44810</v>
      </c>
      <c r="B203" s="4" t="s">
        <v>14</v>
      </c>
      <c r="C203" s="4"/>
      <c r="D203" s="3" t="s">
        <v>718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6">
        <f>14+24</f>
        <v>38</v>
      </c>
      <c r="O203" s="4" t="s">
        <v>20</v>
      </c>
    </row>
    <row r="204" spans="1:15" ht="14.25" customHeight="1" x14ac:dyDescent="0.25">
      <c r="A204" s="9">
        <v>44810</v>
      </c>
      <c r="B204" s="4" t="s">
        <v>14</v>
      </c>
      <c r="C204" s="4"/>
      <c r="D204" s="3" t="s">
        <v>719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6">
        <v>24</v>
      </c>
      <c r="O204" s="4" t="s">
        <v>20</v>
      </c>
    </row>
    <row r="205" spans="1:15" ht="14.25" customHeight="1" x14ac:dyDescent="0.25">
      <c r="A205" s="9">
        <v>44810</v>
      </c>
      <c r="B205" s="4" t="s">
        <v>14</v>
      </c>
      <c r="C205" s="4"/>
      <c r="D205" s="3" t="s">
        <v>720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6">
        <v>14</v>
      </c>
      <c r="O205" s="4" t="s">
        <v>20</v>
      </c>
    </row>
    <row r="206" spans="1:15" ht="14.25" customHeight="1" x14ac:dyDescent="0.25">
      <c r="A206" s="9">
        <v>44810</v>
      </c>
      <c r="B206" s="4" t="s">
        <v>14</v>
      </c>
      <c r="C206" s="4"/>
      <c r="D206" s="3" t="s">
        <v>721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6">
        <f>19+24</f>
        <v>43</v>
      </c>
      <c r="O206" s="4" t="s">
        <v>20</v>
      </c>
    </row>
    <row r="207" spans="1:15" ht="14.25" customHeight="1" x14ac:dyDescent="0.25">
      <c r="A207" s="9">
        <v>44810</v>
      </c>
      <c r="B207" s="4" t="s">
        <v>14</v>
      </c>
      <c r="C207" s="4"/>
      <c r="D207" s="3" t="s">
        <v>722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6">
        <v>14</v>
      </c>
      <c r="O207" s="4" t="s">
        <v>20</v>
      </c>
    </row>
    <row r="208" spans="1:15" ht="14.25" customHeight="1" x14ac:dyDescent="0.25">
      <c r="A208" s="9">
        <v>44810</v>
      </c>
      <c r="B208" s="4" t="s">
        <v>14</v>
      </c>
      <c r="C208" s="4"/>
      <c r="D208" s="3" t="s">
        <v>723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6">
        <f>27+7+7</f>
        <v>41</v>
      </c>
      <c r="O208" s="4" t="s">
        <v>20</v>
      </c>
    </row>
    <row r="209" spans="1:15" ht="14.25" customHeight="1" x14ac:dyDescent="0.25">
      <c r="A209" s="9">
        <v>44810</v>
      </c>
      <c r="B209" s="4" t="s">
        <v>14</v>
      </c>
      <c r="C209" s="4"/>
      <c r="D209" s="3" t="s">
        <v>724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6">
        <f>7+12</f>
        <v>19</v>
      </c>
      <c r="O209" s="4" t="s">
        <v>20</v>
      </c>
    </row>
    <row r="210" spans="1:15" ht="14.25" customHeight="1" x14ac:dyDescent="0.25">
      <c r="A210" s="9">
        <v>44810</v>
      </c>
      <c r="B210" s="4" t="s">
        <v>14</v>
      </c>
      <c r="C210" s="4"/>
      <c r="D210" s="3" t="s">
        <v>725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6">
        <f>7+7+27+24+27</f>
        <v>92</v>
      </c>
      <c r="O210" s="4" t="s">
        <v>20</v>
      </c>
    </row>
    <row r="211" spans="1:15" ht="14.25" customHeight="1" x14ac:dyDescent="0.25">
      <c r="A211" s="9">
        <v>44810</v>
      </c>
      <c r="B211" s="4" t="s">
        <v>14</v>
      </c>
      <c r="C211" s="4"/>
      <c r="D211" s="3" t="s">
        <v>726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6">
        <f>27+7+7</f>
        <v>41</v>
      </c>
      <c r="O211" s="4" t="s">
        <v>20</v>
      </c>
    </row>
    <row r="212" spans="1:15" ht="14.25" customHeight="1" x14ac:dyDescent="0.25">
      <c r="A212" s="9">
        <v>44810</v>
      </c>
      <c r="B212" s="4" t="s">
        <v>14</v>
      </c>
      <c r="C212" s="4"/>
      <c r="D212" s="3" t="s">
        <v>727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6">
        <f>7+7</f>
        <v>14</v>
      </c>
      <c r="O212" s="4" t="s">
        <v>20</v>
      </c>
    </row>
    <row r="213" spans="1:15" ht="14.25" customHeight="1" x14ac:dyDescent="0.25">
      <c r="A213" s="9">
        <v>44810</v>
      </c>
      <c r="B213" s="4" t="s">
        <v>14</v>
      </c>
      <c r="C213" s="4"/>
      <c r="D213" s="3" t="s">
        <v>728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6">
        <v>9.5</v>
      </c>
      <c r="O213" s="4" t="s">
        <v>20</v>
      </c>
    </row>
    <row r="214" spans="1:15" ht="14.25" customHeight="1" x14ac:dyDescent="0.25">
      <c r="A214" s="9">
        <v>44810</v>
      </c>
      <c r="B214" s="4" t="s">
        <v>14</v>
      </c>
      <c r="C214" s="4"/>
      <c r="D214" s="3" t="s">
        <v>729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6">
        <f>7+7</f>
        <v>14</v>
      </c>
      <c r="O214" s="4" t="s">
        <v>19</v>
      </c>
    </row>
    <row r="215" spans="1:15" ht="14.25" customHeight="1" x14ac:dyDescent="0.25">
      <c r="A215" s="9">
        <v>44810</v>
      </c>
      <c r="B215" s="4" t="s">
        <v>14</v>
      </c>
      <c r="C215" s="4"/>
      <c r="D215" s="3" t="s">
        <v>730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6">
        <v>14</v>
      </c>
      <c r="O215" s="4" t="s">
        <v>21</v>
      </c>
    </row>
    <row r="216" spans="1:15" ht="14.25" customHeight="1" x14ac:dyDescent="0.25">
      <c r="A216" s="9">
        <v>44810</v>
      </c>
      <c r="B216" s="4" t="s">
        <v>14</v>
      </c>
      <c r="C216" s="4"/>
      <c r="D216" s="3" t="s">
        <v>731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6">
        <v>9</v>
      </c>
      <c r="O216" s="4" t="s">
        <v>21</v>
      </c>
    </row>
    <row r="217" spans="1:15" ht="14.25" customHeight="1" x14ac:dyDescent="0.25">
      <c r="A217" s="9">
        <v>44810</v>
      </c>
      <c r="B217" s="4" t="s">
        <v>14</v>
      </c>
      <c r="C217" s="4"/>
      <c r="D217" s="3" t="s">
        <v>732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6">
        <v>9</v>
      </c>
      <c r="O217" s="4" t="s">
        <v>21</v>
      </c>
    </row>
    <row r="218" spans="1:15" ht="14.25" customHeight="1" x14ac:dyDescent="0.25">
      <c r="A218" s="9">
        <v>44810</v>
      </c>
      <c r="B218" s="4" t="s">
        <v>13</v>
      </c>
      <c r="C218" s="4"/>
      <c r="D218" s="3" t="s">
        <v>744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6">
        <v>9</v>
      </c>
      <c r="O218" s="4" t="s">
        <v>19</v>
      </c>
    </row>
    <row r="219" spans="1:15" ht="14.25" customHeight="1" x14ac:dyDescent="0.25">
      <c r="A219" s="9">
        <v>44810</v>
      </c>
      <c r="B219" s="4" t="s">
        <v>13</v>
      </c>
      <c r="C219" s="4"/>
      <c r="D219" s="3" t="s">
        <v>745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6">
        <v>9</v>
      </c>
      <c r="O219" s="4" t="s">
        <v>19</v>
      </c>
    </row>
    <row r="220" spans="1:15" ht="14.25" customHeight="1" x14ac:dyDescent="0.25">
      <c r="A220" s="9">
        <v>44810</v>
      </c>
      <c r="B220" s="4" t="s">
        <v>13</v>
      </c>
      <c r="C220" s="4"/>
      <c r="D220" s="3" t="s">
        <v>746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6">
        <f>27+7+7</f>
        <v>41</v>
      </c>
      <c r="O220" s="4" t="s">
        <v>19</v>
      </c>
    </row>
    <row r="221" spans="1:15" ht="14.25" customHeight="1" x14ac:dyDescent="0.25">
      <c r="A221" s="9">
        <v>44810</v>
      </c>
      <c r="B221" s="4" t="s">
        <v>13</v>
      </c>
      <c r="C221" s="4"/>
      <c r="D221" s="3" t="s">
        <v>747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6">
        <v>9</v>
      </c>
      <c r="O221" s="4" t="s">
        <v>19</v>
      </c>
    </row>
    <row r="222" spans="1:15" ht="14.25" customHeight="1" x14ac:dyDescent="0.25">
      <c r="A222" s="9">
        <v>44810</v>
      </c>
      <c r="B222" s="4" t="s">
        <v>13</v>
      </c>
      <c r="C222" s="4"/>
      <c r="D222" s="3" t="s">
        <v>748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6">
        <v>9</v>
      </c>
      <c r="O222" s="4" t="s">
        <v>19</v>
      </c>
    </row>
    <row r="223" spans="1:15" ht="14.25" customHeight="1" x14ac:dyDescent="0.25">
      <c r="A223" s="9">
        <v>44810</v>
      </c>
      <c r="B223" s="4" t="s">
        <v>13</v>
      </c>
      <c r="C223" s="4"/>
      <c r="D223" s="3" t="s">
        <v>749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6">
        <f>9+27+27</f>
        <v>63</v>
      </c>
      <c r="O223" s="4" t="s">
        <v>19</v>
      </c>
    </row>
    <row r="224" spans="1:15" ht="14.25" customHeight="1" x14ac:dyDescent="0.25">
      <c r="A224" s="9">
        <v>44810</v>
      </c>
      <c r="B224" s="4" t="s">
        <v>13</v>
      </c>
      <c r="C224" s="4"/>
      <c r="D224" s="3" t="s">
        <v>750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6">
        <v>9.5</v>
      </c>
      <c r="O224" s="4" t="s">
        <v>19</v>
      </c>
    </row>
    <row r="225" spans="1:15" ht="14.25" customHeight="1" x14ac:dyDescent="0.25">
      <c r="A225" s="9">
        <v>44810</v>
      </c>
      <c r="B225" s="4" t="s">
        <v>13</v>
      </c>
      <c r="C225" s="4"/>
      <c r="D225" s="3" t="s">
        <v>751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6">
        <v>14</v>
      </c>
      <c r="O225" s="4" t="s">
        <v>19</v>
      </c>
    </row>
    <row r="226" spans="1:15" ht="14.25" customHeight="1" x14ac:dyDescent="0.25">
      <c r="A226" s="9">
        <v>44810</v>
      </c>
      <c r="B226" s="4" t="s">
        <v>14</v>
      </c>
      <c r="C226" s="4"/>
      <c r="D226" s="3" t="s">
        <v>752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6">
        <f>7+7+24</f>
        <v>38</v>
      </c>
      <c r="O226" s="4" t="s">
        <v>19</v>
      </c>
    </row>
    <row r="227" spans="1:15" ht="14.25" customHeight="1" x14ac:dyDescent="0.25">
      <c r="A227" s="9">
        <v>44810</v>
      </c>
      <c r="B227" s="4" t="s">
        <v>14</v>
      </c>
      <c r="C227" s="4"/>
      <c r="D227" s="3" t="s">
        <v>753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6">
        <f>7+7</f>
        <v>14</v>
      </c>
      <c r="O227" s="4" t="s">
        <v>19</v>
      </c>
    </row>
    <row r="228" spans="1:15" ht="14.25" customHeight="1" x14ac:dyDescent="0.25">
      <c r="A228" s="9">
        <v>44810</v>
      </c>
      <c r="B228" s="4" t="s">
        <v>14</v>
      </c>
      <c r="C228" s="4"/>
      <c r="D228" s="3" t="s">
        <v>754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6">
        <f>27+7+7</f>
        <v>41</v>
      </c>
      <c r="O228" s="4" t="s">
        <v>19</v>
      </c>
    </row>
    <row r="229" spans="1:15" ht="14.25" customHeight="1" x14ac:dyDescent="0.25">
      <c r="A229" s="9">
        <v>44810</v>
      </c>
      <c r="B229" s="4" t="s">
        <v>14</v>
      </c>
      <c r="C229" s="4"/>
      <c r="D229" s="3" t="s">
        <v>755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6">
        <f>24+7+7+2</f>
        <v>40</v>
      </c>
      <c r="O229" s="4" t="s">
        <v>19</v>
      </c>
    </row>
    <row r="230" spans="1:15" ht="14.25" customHeight="1" x14ac:dyDescent="0.25">
      <c r="A230" s="9">
        <v>44810</v>
      </c>
      <c r="B230" s="4" t="s">
        <v>14</v>
      </c>
      <c r="C230" s="4"/>
      <c r="D230" s="3" t="s">
        <v>756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6">
        <v>14</v>
      </c>
      <c r="O230" s="4" t="s">
        <v>19</v>
      </c>
    </row>
    <row r="231" spans="1:15" ht="14.25" customHeight="1" x14ac:dyDescent="0.25">
      <c r="A231" s="9">
        <v>44810</v>
      </c>
      <c r="B231" s="4" t="s">
        <v>14</v>
      </c>
      <c r="C231" s="4"/>
      <c r="D231" s="3" t="s">
        <v>757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6">
        <v>14</v>
      </c>
      <c r="O231" s="4" t="s">
        <v>19</v>
      </c>
    </row>
    <row r="232" spans="1:15" ht="14.25" customHeight="1" x14ac:dyDescent="0.25">
      <c r="A232" s="9">
        <v>44810</v>
      </c>
      <c r="B232" s="4" t="s">
        <v>14</v>
      </c>
      <c r="C232" s="4"/>
      <c r="D232" s="3" t="s">
        <v>758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6">
        <f>14+2</f>
        <v>16</v>
      </c>
      <c r="O232" s="4" t="s">
        <v>19</v>
      </c>
    </row>
    <row r="233" spans="1:15" ht="14.25" customHeight="1" x14ac:dyDescent="0.25">
      <c r="A233" s="9">
        <v>44810</v>
      </c>
      <c r="B233" s="4" t="s">
        <v>14</v>
      </c>
      <c r="C233" s="4"/>
      <c r="D233" s="3" t="s">
        <v>759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6">
        <v>19</v>
      </c>
      <c r="O233" s="4" t="s">
        <v>19</v>
      </c>
    </row>
    <row r="234" spans="1:15" ht="14.25" customHeight="1" x14ac:dyDescent="0.25">
      <c r="A234" s="9">
        <v>44810</v>
      </c>
      <c r="B234" s="4" t="s">
        <v>14</v>
      </c>
      <c r="C234" s="4"/>
      <c r="D234" s="3" t="s">
        <v>760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6">
        <v>9</v>
      </c>
      <c r="O234" s="4" t="s">
        <v>19</v>
      </c>
    </row>
    <row r="235" spans="1:15" ht="14.25" customHeight="1" x14ac:dyDescent="0.25">
      <c r="A235" s="9">
        <v>44810</v>
      </c>
      <c r="B235" s="4" t="s">
        <v>14</v>
      </c>
      <c r="C235" s="4"/>
      <c r="D235" s="3" t="s">
        <v>761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6">
        <f>2+27+7</f>
        <v>36</v>
      </c>
      <c r="O235" s="4" t="s">
        <v>19</v>
      </c>
    </row>
    <row r="236" spans="1:15" ht="14.25" customHeight="1" x14ac:dyDescent="0.25">
      <c r="A236" s="9">
        <v>44813</v>
      </c>
      <c r="B236" s="4" t="s">
        <v>13</v>
      </c>
      <c r="C236" s="4"/>
      <c r="D236" s="3" t="s">
        <v>1181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6">
        <v>11</v>
      </c>
      <c r="O236" s="4" t="s">
        <v>19</v>
      </c>
    </row>
    <row r="237" spans="1:15" ht="14.25" customHeight="1" x14ac:dyDescent="0.25">
      <c r="A237" s="9">
        <v>44813</v>
      </c>
      <c r="B237" s="4" t="s">
        <v>13</v>
      </c>
      <c r="C237" s="4"/>
      <c r="D237" s="3" t="s">
        <v>1180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6">
        <v>36</v>
      </c>
      <c r="O237" s="4" t="s">
        <v>19</v>
      </c>
    </row>
    <row r="238" spans="1:15" ht="14.25" customHeight="1" x14ac:dyDescent="0.25">
      <c r="A238" s="9">
        <v>44813</v>
      </c>
      <c r="B238" s="4" t="s">
        <v>13</v>
      </c>
      <c r="C238" s="4"/>
      <c r="D238" s="3" t="s">
        <v>1179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6">
        <v>9</v>
      </c>
      <c r="O238" s="4" t="s">
        <v>19</v>
      </c>
    </row>
    <row r="239" spans="1:15" ht="14.25" customHeight="1" x14ac:dyDescent="0.25">
      <c r="A239" s="9">
        <v>44813</v>
      </c>
      <c r="B239" s="4" t="s">
        <v>13</v>
      </c>
      <c r="C239" s="4"/>
      <c r="D239" s="3" t="s">
        <v>1178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6">
        <v>9</v>
      </c>
      <c r="O239" s="4" t="s">
        <v>19</v>
      </c>
    </row>
    <row r="240" spans="1:15" ht="14.25" customHeight="1" x14ac:dyDescent="0.25">
      <c r="A240" s="9">
        <v>44813</v>
      </c>
      <c r="B240" s="4" t="s">
        <v>13</v>
      </c>
      <c r="C240" s="4"/>
      <c r="D240" s="3" t="s">
        <v>1177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6">
        <v>9</v>
      </c>
      <c r="O240" s="4" t="s">
        <v>21</v>
      </c>
    </row>
    <row r="241" spans="1:15" ht="14.25" customHeight="1" x14ac:dyDescent="0.25">
      <c r="A241" s="9">
        <v>44813</v>
      </c>
      <c r="B241" s="4" t="s">
        <v>13</v>
      </c>
      <c r="C241" s="4"/>
      <c r="D241" s="3" t="s">
        <v>1176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6">
        <v>9</v>
      </c>
      <c r="O241" s="4" t="s">
        <v>21</v>
      </c>
    </row>
    <row r="242" spans="1:15" ht="14.25" customHeight="1" x14ac:dyDescent="0.25">
      <c r="A242" s="9">
        <v>44813</v>
      </c>
      <c r="B242" s="4" t="s">
        <v>13</v>
      </c>
      <c r="C242" s="4"/>
      <c r="D242" s="3" t="s">
        <v>1175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6">
        <v>9</v>
      </c>
      <c r="O242" s="4" t="s">
        <v>21</v>
      </c>
    </row>
    <row r="243" spans="1:15" ht="14.25" customHeight="1" x14ac:dyDescent="0.25">
      <c r="A243" s="9">
        <v>44813</v>
      </c>
      <c r="B243" s="4" t="s">
        <v>13</v>
      </c>
      <c r="C243" s="4"/>
      <c r="D243" s="3" t="s">
        <v>1174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6">
        <v>9</v>
      </c>
      <c r="O243" s="4" t="s">
        <v>21</v>
      </c>
    </row>
    <row r="244" spans="1:15" ht="14.25" customHeight="1" x14ac:dyDescent="0.25">
      <c r="A244" s="9">
        <v>44813</v>
      </c>
      <c r="B244" s="4" t="s">
        <v>13</v>
      </c>
      <c r="C244" s="4"/>
      <c r="D244" s="3" t="s">
        <v>1173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6">
        <v>14</v>
      </c>
      <c r="O244" s="4" t="s">
        <v>21</v>
      </c>
    </row>
    <row r="245" spans="1:15" ht="14.25" customHeight="1" x14ac:dyDescent="0.25">
      <c r="A245" s="9">
        <v>44813</v>
      </c>
      <c r="B245" s="4" t="s">
        <v>13</v>
      </c>
      <c r="C245" s="4"/>
      <c r="D245" s="3" t="s">
        <v>1172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6">
        <v>36</v>
      </c>
      <c r="O245" s="4" t="s">
        <v>21</v>
      </c>
    </row>
    <row r="246" spans="1:15" ht="14.25" customHeight="1" x14ac:dyDescent="0.25">
      <c r="A246" s="9">
        <v>44813</v>
      </c>
      <c r="B246" s="4" t="s">
        <v>13</v>
      </c>
      <c r="C246" s="4"/>
      <c r="D246" s="3" t="s">
        <v>1171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6">
        <v>9</v>
      </c>
      <c r="O246" s="4" t="s">
        <v>21</v>
      </c>
    </row>
    <row r="247" spans="1:15" ht="14.25" customHeight="1" x14ac:dyDescent="0.25">
      <c r="A247" s="9">
        <v>44813</v>
      </c>
      <c r="B247" s="4" t="s">
        <v>13</v>
      </c>
      <c r="C247" s="4"/>
      <c r="D247" s="3" t="s">
        <v>1170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6">
        <v>9</v>
      </c>
      <c r="O247" s="4" t="s">
        <v>21</v>
      </c>
    </row>
    <row r="248" spans="1:15" ht="14.25" customHeight="1" x14ac:dyDescent="0.25">
      <c r="A248" s="9">
        <v>44813</v>
      </c>
      <c r="B248" s="4" t="s">
        <v>13</v>
      </c>
      <c r="C248" s="4"/>
      <c r="D248" s="3" t="s">
        <v>1169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6">
        <v>41</v>
      </c>
      <c r="O248" s="4" t="s">
        <v>21</v>
      </c>
    </row>
    <row r="249" spans="1:15" ht="14.25" customHeight="1" x14ac:dyDescent="0.25">
      <c r="A249" s="9">
        <v>44813</v>
      </c>
      <c r="B249" s="4" t="s">
        <v>13</v>
      </c>
      <c r="C249" s="4"/>
      <c r="D249" s="3" t="s">
        <v>1168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6">
        <v>9.5</v>
      </c>
      <c r="O249" s="4" t="s">
        <v>20</v>
      </c>
    </row>
    <row r="250" spans="1:15" ht="14.25" customHeight="1" x14ac:dyDescent="0.25">
      <c r="A250" s="9">
        <v>44813</v>
      </c>
      <c r="B250" s="4" t="s">
        <v>13</v>
      </c>
      <c r="C250" s="4"/>
      <c r="D250" s="3" t="s">
        <v>1167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6">
        <v>14</v>
      </c>
      <c r="O250" s="4" t="s">
        <v>20</v>
      </c>
    </row>
    <row r="251" spans="1:15" ht="14.25" customHeight="1" x14ac:dyDescent="0.25">
      <c r="A251" s="9">
        <v>44813</v>
      </c>
      <c r="B251" s="4" t="s">
        <v>13</v>
      </c>
      <c r="C251" s="4"/>
      <c r="D251" s="3" t="s">
        <v>1166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6">
        <v>14</v>
      </c>
      <c r="O251" s="4" t="s">
        <v>20</v>
      </c>
    </row>
    <row r="252" spans="1:15" ht="14.25" customHeight="1" x14ac:dyDescent="0.25">
      <c r="A252" s="9">
        <v>44813</v>
      </c>
      <c r="B252" s="4" t="s">
        <v>13</v>
      </c>
      <c r="C252" s="4"/>
      <c r="D252" s="3" t="s">
        <v>1165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6">
        <v>36</v>
      </c>
      <c r="O252" s="4" t="s">
        <v>20</v>
      </c>
    </row>
    <row r="253" spans="1:15" ht="14.25" customHeight="1" x14ac:dyDescent="0.25">
      <c r="A253" s="9">
        <v>44813</v>
      </c>
      <c r="B253" s="4" t="s">
        <v>13</v>
      </c>
      <c r="C253" s="4"/>
      <c r="D253" s="3" t="s">
        <v>1164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6">
        <v>9</v>
      </c>
      <c r="O253" s="4" t="s">
        <v>20</v>
      </c>
    </row>
    <row r="254" spans="1:15" ht="14.25" customHeight="1" x14ac:dyDescent="0.25">
      <c r="A254" s="9">
        <v>44813</v>
      </c>
      <c r="B254" s="4" t="s">
        <v>13</v>
      </c>
      <c r="C254" s="4"/>
      <c r="D254" s="3" t="s">
        <v>1163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6">
        <v>9</v>
      </c>
      <c r="O254" s="4" t="s">
        <v>20</v>
      </c>
    </row>
    <row r="255" spans="1:15" ht="14.25" customHeight="1" x14ac:dyDescent="0.25">
      <c r="A255" s="9">
        <v>44813</v>
      </c>
      <c r="B255" s="4" t="s">
        <v>13</v>
      </c>
      <c r="C255" s="4"/>
      <c r="D255" s="3" t="s">
        <v>231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6">
        <v>65</v>
      </c>
      <c r="O255" s="4" t="s">
        <v>20</v>
      </c>
    </row>
    <row r="256" spans="1:15" ht="14.25" customHeight="1" x14ac:dyDescent="0.25">
      <c r="A256" s="9">
        <v>44813</v>
      </c>
      <c r="B256" s="4" t="s">
        <v>14</v>
      </c>
      <c r="C256" s="4"/>
      <c r="D256" s="3" t="s">
        <v>1162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6">
        <v>14</v>
      </c>
      <c r="O256" s="4" t="s">
        <v>19</v>
      </c>
    </row>
    <row r="257" spans="1:15" ht="14.25" customHeight="1" x14ac:dyDescent="0.25">
      <c r="A257" s="9">
        <v>44813</v>
      </c>
      <c r="B257" s="4" t="s">
        <v>14</v>
      </c>
      <c r="C257" s="4"/>
      <c r="D257" s="3" t="s">
        <v>1161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6">
        <v>14</v>
      </c>
      <c r="O257" s="4" t="s">
        <v>19</v>
      </c>
    </row>
    <row r="258" spans="1:15" ht="14.25" customHeight="1" x14ac:dyDescent="0.25">
      <c r="A258" s="9">
        <v>44813</v>
      </c>
      <c r="B258" s="4" t="s">
        <v>14</v>
      </c>
      <c r="C258" s="4"/>
      <c r="D258" s="3" t="s">
        <v>1160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6">
        <v>26</v>
      </c>
      <c r="O258" s="4" t="s">
        <v>19</v>
      </c>
    </row>
    <row r="259" spans="1:15" ht="14.25" customHeight="1" x14ac:dyDescent="0.25">
      <c r="A259" s="9">
        <v>44813</v>
      </c>
      <c r="B259" s="4" t="s">
        <v>14</v>
      </c>
      <c r="C259" s="4"/>
      <c r="D259" s="3" t="s">
        <v>419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6">
        <v>24</v>
      </c>
      <c r="O259" s="4" t="s">
        <v>19</v>
      </c>
    </row>
    <row r="260" spans="1:15" ht="14.25" customHeight="1" x14ac:dyDescent="0.25">
      <c r="A260" s="9">
        <v>44813</v>
      </c>
      <c r="B260" s="4" t="s">
        <v>14</v>
      </c>
      <c r="C260" s="4"/>
      <c r="D260" s="3" t="s">
        <v>1159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6">
        <v>14</v>
      </c>
      <c r="O260" s="4" t="s">
        <v>19</v>
      </c>
    </row>
    <row r="261" spans="1:15" ht="14.25" customHeight="1" x14ac:dyDescent="0.25">
      <c r="A261" s="9">
        <v>44813</v>
      </c>
      <c r="B261" s="4" t="s">
        <v>14</v>
      </c>
      <c r="C261" s="4"/>
      <c r="D261" s="3" t="s">
        <v>1158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6">
        <v>14</v>
      </c>
      <c r="O261" s="4" t="s">
        <v>19</v>
      </c>
    </row>
    <row r="262" spans="1:15" ht="14.25" customHeight="1" x14ac:dyDescent="0.25">
      <c r="A262" s="9">
        <v>44813</v>
      </c>
      <c r="B262" s="4" t="s">
        <v>14</v>
      </c>
      <c r="C262" s="4"/>
      <c r="D262" s="3" t="s">
        <v>1157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6">
        <v>14</v>
      </c>
      <c r="O262" s="4" t="s">
        <v>19</v>
      </c>
    </row>
    <row r="263" spans="1:15" ht="14.25" customHeight="1" x14ac:dyDescent="0.25">
      <c r="A263" s="9">
        <v>44813</v>
      </c>
      <c r="B263" s="4" t="s">
        <v>14</v>
      </c>
      <c r="C263" s="4"/>
      <c r="D263" s="3" t="s">
        <v>1156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6">
        <v>14</v>
      </c>
      <c r="O263" s="4" t="s">
        <v>19</v>
      </c>
    </row>
    <row r="264" spans="1:15" ht="14.25" customHeight="1" x14ac:dyDescent="0.25">
      <c r="A264" s="9">
        <v>44813</v>
      </c>
      <c r="B264" s="4" t="s">
        <v>14</v>
      </c>
      <c r="C264" s="4"/>
      <c r="D264" s="3" t="s">
        <v>1155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6">
        <v>26</v>
      </c>
      <c r="O264" s="4" t="s">
        <v>19</v>
      </c>
    </row>
    <row r="265" spans="1:15" ht="14.25" customHeight="1" x14ac:dyDescent="0.25">
      <c r="A265" s="9">
        <v>44813</v>
      </c>
      <c r="B265" s="4" t="s">
        <v>14</v>
      </c>
      <c r="C265" s="4"/>
      <c r="D265" s="3" t="s">
        <v>1154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6">
        <v>14</v>
      </c>
      <c r="O265" s="4" t="s">
        <v>19</v>
      </c>
    </row>
    <row r="266" spans="1:15" ht="14.25" customHeight="1" x14ac:dyDescent="0.25">
      <c r="A266" s="9">
        <v>44813</v>
      </c>
      <c r="B266" s="4" t="s">
        <v>14</v>
      </c>
      <c r="C266" s="4"/>
      <c r="D266" s="3" t="s">
        <v>1153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6">
        <v>19</v>
      </c>
      <c r="O266" s="4" t="s">
        <v>19</v>
      </c>
    </row>
    <row r="267" spans="1:15" ht="14.25" customHeight="1" x14ac:dyDescent="0.25">
      <c r="A267" s="9">
        <v>44813</v>
      </c>
      <c r="B267" s="4" t="s">
        <v>14</v>
      </c>
      <c r="C267" s="4"/>
      <c r="D267" s="3" t="s">
        <v>1152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6">
        <v>9</v>
      </c>
      <c r="O267" s="4" t="s">
        <v>19</v>
      </c>
    </row>
    <row r="268" spans="1:15" ht="14.25" customHeight="1" x14ac:dyDescent="0.25">
      <c r="A268" s="9">
        <v>44813</v>
      </c>
      <c r="B268" s="4" t="s">
        <v>14</v>
      </c>
      <c r="C268" s="4"/>
      <c r="D268" s="3" t="s">
        <v>1151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6">
        <v>24</v>
      </c>
      <c r="O268" s="4" t="s">
        <v>19</v>
      </c>
    </row>
    <row r="269" spans="1:15" ht="14.25" customHeight="1" x14ac:dyDescent="0.25">
      <c r="A269" s="9">
        <v>44813</v>
      </c>
      <c r="B269" s="4" t="s">
        <v>14</v>
      </c>
      <c r="C269" s="4"/>
      <c r="D269" s="3" t="s">
        <v>1150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6">
        <v>19</v>
      </c>
      <c r="O269" s="4" t="s">
        <v>19</v>
      </c>
    </row>
    <row r="270" spans="1:15" ht="14.25" customHeight="1" x14ac:dyDescent="0.25">
      <c r="A270" s="9">
        <v>44813</v>
      </c>
      <c r="B270" s="4" t="s">
        <v>14</v>
      </c>
      <c r="C270" s="4"/>
      <c r="D270" s="3" t="s">
        <v>1149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6">
        <v>74.5</v>
      </c>
      <c r="O270" s="4" t="s">
        <v>19</v>
      </c>
    </row>
    <row r="271" spans="1:15" ht="14.25" customHeight="1" x14ac:dyDescent="0.25">
      <c r="A271" s="9">
        <v>44813</v>
      </c>
      <c r="B271" s="4" t="s">
        <v>14</v>
      </c>
      <c r="C271" s="4"/>
      <c r="D271" s="3" t="s">
        <v>1148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6">
        <v>14</v>
      </c>
      <c r="O271" s="4" t="s">
        <v>19</v>
      </c>
    </row>
    <row r="272" spans="1:15" ht="14.25" customHeight="1" x14ac:dyDescent="0.25">
      <c r="A272" s="9">
        <v>44813</v>
      </c>
      <c r="B272" s="4" t="s">
        <v>14</v>
      </c>
      <c r="C272" s="4"/>
      <c r="D272" s="3" t="s">
        <v>1147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6">
        <v>14</v>
      </c>
      <c r="O272" s="4" t="s">
        <v>19</v>
      </c>
    </row>
    <row r="273" spans="1:15" ht="14.25" customHeight="1" x14ac:dyDescent="0.25">
      <c r="A273" s="9">
        <v>44813</v>
      </c>
      <c r="B273" s="4" t="s">
        <v>14</v>
      </c>
      <c r="C273" s="4"/>
      <c r="D273" s="3" t="s">
        <v>1146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6">
        <v>34</v>
      </c>
      <c r="O273" s="4" t="s">
        <v>19</v>
      </c>
    </row>
    <row r="274" spans="1:15" ht="14.25" customHeight="1" x14ac:dyDescent="0.25">
      <c r="A274" s="9">
        <v>44813</v>
      </c>
      <c r="B274" s="4" t="s">
        <v>14</v>
      </c>
      <c r="C274" s="4"/>
      <c r="D274" s="3" t="s">
        <v>1145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6">
        <v>46</v>
      </c>
      <c r="O274" s="4" t="s">
        <v>19</v>
      </c>
    </row>
    <row r="275" spans="1:15" ht="14.25" customHeight="1" x14ac:dyDescent="0.25">
      <c r="A275" s="9">
        <v>44813</v>
      </c>
      <c r="B275" s="4" t="s">
        <v>14</v>
      </c>
      <c r="C275" s="4"/>
      <c r="D275" s="3" t="s">
        <v>1144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6">
        <v>24</v>
      </c>
      <c r="O275" s="4" t="s">
        <v>19</v>
      </c>
    </row>
    <row r="276" spans="1:15" ht="14.25" customHeight="1" x14ac:dyDescent="0.25">
      <c r="A276" s="9">
        <v>44813</v>
      </c>
      <c r="B276" s="4" t="s">
        <v>14</v>
      </c>
      <c r="C276" s="4"/>
      <c r="D276" s="3" t="s">
        <v>1143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6">
        <v>14</v>
      </c>
      <c r="O276" s="4" t="s">
        <v>19</v>
      </c>
    </row>
    <row r="277" spans="1:15" ht="14.25" customHeight="1" x14ac:dyDescent="0.25">
      <c r="A277" s="9">
        <v>44813</v>
      </c>
      <c r="B277" s="4" t="s">
        <v>14</v>
      </c>
      <c r="C277" s="4"/>
      <c r="D277" s="3" t="s">
        <v>1142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6">
        <v>59</v>
      </c>
      <c r="O277" s="4" t="s">
        <v>19</v>
      </c>
    </row>
    <row r="278" spans="1:15" ht="14.25" customHeight="1" x14ac:dyDescent="0.25">
      <c r="A278" s="9">
        <v>44813</v>
      </c>
      <c r="B278" s="4" t="s">
        <v>14</v>
      </c>
      <c r="C278" s="4"/>
      <c r="D278" s="3" t="s">
        <v>1141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6">
        <v>24</v>
      </c>
      <c r="O278" s="4" t="s">
        <v>19</v>
      </c>
    </row>
    <row r="279" spans="1:15" ht="14.25" customHeight="1" x14ac:dyDescent="0.25">
      <c r="A279" s="9">
        <v>44813</v>
      </c>
      <c r="B279" s="4" t="s">
        <v>14</v>
      </c>
      <c r="C279" s="4"/>
      <c r="D279" s="3" t="s">
        <v>1140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6">
        <v>39</v>
      </c>
      <c r="O279" s="4" t="s">
        <v>19</v>
      </c>
    </row>
    <row r="280" spans="1:15" ht="14.25" customHeight="1" x14ac:dyDescent="0.25">
      <c r="A280" s="9">
        <v>44813</v>
      </c>
      <c r="B280" s="4" t="s">
        <v>14</v>
      </c>
      <c r="C280" s="4"/>
      <c r="D280" s="3" t="s">
        <v>1139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6">
        <v>24</v>
      </c>
      <c r="O280" s="4" t="s">
        <v>19</v>
      </c>
    </row>
    <row r="281" spans="1:15" ht="14.25" customHeight="1" x14ac:dyDescent="0.25">
      <c r="A281" s="9">
        <v>44813</v>
      </c>
      <c r="B281" s="4" t="s">
        <v>14</v>
      </c>
      <c r="C281" s="4"/>
      <c r="D281" s="3" t="s">
        <v>1138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6">
        <v>14</v>
      </c>
      <c r="O281" s="4" t="s">
        <v>19</v>
      </c>
    </row>
    <row r="282" spans="1:15" ht="14.25" customHeight="1" x14ac:dyDescent="0.25">
      <c r="A282" s="9">
        <v>44813</v>
      </c>
      <c r="B282" s="4" t="s">
        <v>14</v>
      </c>
      <c r="C282" s="4"/>
      <c r="D282" s="3" t="s">
        <v>1137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6">
        <v>9.5</v>
      </c>
      <c r="O282" s="4" t="s">
        <v>21</v>
      </c>
    </row>
    <row r="283" spans="1:15" ht="14.25" customHeight="1" x14ac:dyDescent="0.25">
      <c r="A283" s="9">
        <v>44813</v>
      </c>
      <c r="B283" s="4" t="s">
        <v>14</v>
      </c>
      <c r="C283" s="4"/>
      <c r="D283" s="3" t="s">
        <v>1136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6">
        <v>14</v>
      </c>
      <c r="O283" s="4" t="s">
        <v>21</v>
      </c>
    </row>
    <row r="284" spans="1:15" ht="14.25" customHeight="1" x14ac:dyDescent="0.25">
      <c r="A284" s="9">
        <v>44813</v>
      </c>
      <c r="B284" s="4" t="s">
        <v>14</v>
      </c>
      <c r="C284" s="4"/>
      <c r="D284" s="3" t="s">
        <v>1135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6">
        <v>14</v>
      </c>
      <c r="O284" s="4" t="s">
        <v>21</v>
      </c>
    </row>
    <row r="285" spans="1:15" ht="14.25" customHeight="1" x14ac:dyDescent="0.25">
      <c r="A285" s="9">
        <v>44813</v>
      </c>
      <c r="B285" s="4" t="s">
        <v>14</v>
      </c>
      <c r="C285" s="4"/>
      <c r="D285" s="3" t="s">
        <v>1134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6">
        <v>14</v>
      </c>
      <c r="O285" s="4" t="s">
        <v>21</v>
      </c>
    </row>
    <row r="286" spans="1:15" ht="14.25" customHeight="1" x14ac:dyDescent="0.25">
      <c r="A286" s="9">
        <v>44813</v>
      </c>
      <c r="B286" s="4" t="s">
        <v>14</v>
      </c>
      <c r="C286" s="4"/>
      <c r="D286" s="3" t="s">
        <v>1133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6">
        <v>14</v>
      </c>
      <c r="O286" s="4" t="s">
        <v>21</v>
      </c>
    </row>
    <row r="287" spans="1:15" ht="14.25" customHeight="1" x14ac:dyDescent="0.25">
      <c r="A287" s="9">
        <v>44813</v>
      </c>
      <c r="B287" s="4" t="s">
        <v>14</v>
      </c>
      <c r="C287" s="4"/>
      <c r="D287" s="3" t="s">
        <v>1132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6">
        <v>9</v>
      </c>
      <c r="O287" s="4" t="s">
        <v>21</v>
      </c>
    </row>
    <row r="288" spans="1:15" ht="14.25" customHeight="1" x14ac:dyDescent="0.25">
      <c r="A288" s="9">
        <v>44813</v>
      </c>
      <c r="B288" s="4" t="s">
        <v>14</v>
      </c>
      <c r="C288" s="4"/>
      <c r="D288" s="3" t="s">
        <v>1131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6">
        <v>11</v>
      </c>
      <c r="O288" s="4" t="s">
        <v>21</v>
      </c>
    </row>
    <row r="289" spans="1:15" ht="14.25" customHeight="1" x14ac:dyDescent="0.25">
      <c r="A289" s="9">
        <v>44813</v>
      </c>
      <c r="B289" s="4" t="s">
        <v>14</v>
      </c>
      <c r="C289" s="4"/>
      <c r="D289" s="3" t="s">
        <v>1130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6">
        <v>14</v>
      </c>
      <c r="O289" s="4" t="s">
        <v>21</v>
      </c>
    </row>
    <row r="290" spans="1:15" ht="14.25" customHeight="1" x14ac:dyDescent="0.25">
      <c r="A290" s="9">
        <v>44813</v>
      </c>
      <c r="B290" s="4" t="s">
        <v>14</v>
      </c>
      <c r="C290" s="4"/>
      <c r="D290" s="3" t="s">
        <v>1129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6">
        <v>14</v>
      </c>
      <c r="O290" s="4" t="s">
        <v>21</v>
      </c>
    </row>
    <row r="291" spans="1:15" ht="14.25" customHeight="1" x14ac:dyDescent="0.25">
      <c r="A291" s="9">
        <v>44813</v>
      </c>
      <c r="B291" s="4" t="s">
        <v>14</v>
      </c>
      <c r="C291" s="4"/>
      <c r="D291" s="3" t="s">
        <v>1128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6">
        <v>14</v>
      </c>
      <c r="O291" s="4" t="s">
        <v>21</v>
      </c>
    </row>
    <row r="292" spans="1:15" ht="14.25" customHeight="1" x14ac:dyDescent="0.25">
      <c r="A292" s="9">
        <v>44813</v>
      </c>
      <c r="B292" s="4" t="s">
        <v>14</v>
      </c>
      <c r="C292" s="4"/>
      <c r="D292" s="3" t="s">
        <v>1127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6">
        <v>14</v>
      </c>
      <c r="O292" s="4" t="s">
        <v>21</v>
      </c>
    </row>
    <row r="293" spans="1:15" ht="14.25" customHeight="1" x14ac:dyDescent="0.25">
      <c r="A293" s="9">
        <v>44813</v>
      </c>
      <c r="B293" s="4" t="s">
        <v>14</v>
      </c>
      <c r="C293" s="4"/>
      <c r="D293" s="3" t="s">
        <v>1126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6">
        <v>14</v>
      </c>
      <c r="O293" s="4" t="s">
        <v>21</v>
      </c>
    </row>
    <row r="294" spans="1:15" ht="14.25" customHeight="1" x14ac:dyDescent="0.25">
      <c r="A294" s="9">
        <v>44813</v>
      </c>
      <c r="B294" s="4" t="s">
        <v>14</v>
      </c>
      <c r="C294" s="4"/>
      <c r="D294" s="3" t="s">
        <v>1125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6">
        <v>14</v>
      </c>
      <c r="O294" s="4" t="s">
        <v>21</v>
      </c>
    </row>
    <row r="295" spans="1:15" ht="14.25" customHeight="1" x14ac:dyDescent="0.25">
      <c r="A295" s="9">
        <v>44813</v>
      </c>
      <c r="B295" s="4" t="s">
        <v>14</v>
      </c>
      <c r="C295" s="4"/>
      <c r="D295" s="3" t="s">
        <v>1124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6">
        <v>38</v>
      </c>
      <c r="O295" s="4" t="s">
        <v>21</v>
      </c>
    </row>
    <row r="296" spans="1:15" ht="14.25" customHeight="1" x14ac:dyDescent="0.25">
      <c r="A296" s="9">
        <v>44813</v>
      </c>
      <c r="B296" s="4" t="s">
        <v>14</v>
      </c>
      <c r="C296" s="4"/>
      <c r="D296" s="3" t="s">
        <v>1123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6">
        <v>14</v>
      </c>
      <c r="O296" s="4" t="s">
        <v>21</v>
      </c>
    </row>
    <row r="297" spans="1:15" ht="14.25" customHeight="1" x14ac:dyDescent="0.25">
      <c r="A297" s="9">
        <v>44813</v>
      </c>
      <c r="B297" s="4" t="s">
        <v>14</v>
      </c>
      <c r="C297" s="4"/>
      <c r="D297" s="3" t="s">
        <v>1122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6">
        <v>9</v>
      </c>
      <c r="O297" s="4" t="s">
        <v>21</v>
      </c>
    </row>
    <row r="298" spans="1:15" ht="14.25" customHeight="1" x14ac:dyDescent="0.25">
      <c r="A298" s="9">
        <v>44813</v>
      </c>
      <c r="B298" s="4" t="s">
        <v>14</v>
      </c>
      <c r="C298" s="4"/>
      <c r="D298" s="3" t="s">
        <v>1121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6">
        <v>39</v>
      </c>
      <c r="O298" s="4" t="s">
        <v>21</v>
      </c>
    </row>
    <row r="299" spans="1:15" ht="14.25" customHeight="1" x14ac:dyDescent="0.25">
      <c r="A299" s="9">
        <v>44813</v>
      </c>
      <c r="B299" s="4" t="s">
        <v>14</v>
      </c>
      <c r="C299" s="4"/>
      <c r="D299" s="3" t="s">
        <v>1120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6">
        <v>14</v>
      </c>
      <c r="O299" s="4" t="s">
        <v>21</v>
      </c>
    </row>
    <row r="300" spans="1:15" ht="14.25" customHeight="1" x14ac:dyDescent="0.25">
      <c r="A300" s="9">
        <v>44813</v>
      </c>
      <c r="B300" s="4" t="s">
        <v>14</v>
      </c>
      <c r="C300" s="4"/>
      <c r="D300" s="3" t="s">
        <v>1119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6">
        <v>14</v>
      </c>
      <c r="O300" s="4" t="s">
        <v>21</v>
      </c>
    </row>
    <row r="301" spans="1:15" ht="14.25" customHeight="1" x14ac:dyDescent="0.25">
      <c r="A301" s="9">
        <v>44813</v>
      </c>
      <c r="B301" s="4" t="s">
        <v>14</v>
      </c>
      <c r="C301" s="4"/>
      <c r="D301" s="3" t="s">
        <v>1118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6">
        <v>14</v>
      </c>
      <c r="O301" s="4" t="s">
        <v>21</v>
      </c>
    </row>
    <row r="302" spans="1:15" ht="14.25" customHeight="1" x14ac:dyDescent="0.25">
      <c r="A302" s="9">
        <v>44813</v>
      </c>
      <c r="B302" s="4" t="s">
        <v>14</v>
      </c>
      <c r="C302" s="4"/>
      <c r="D302" s="3" t="s">
        <v>1117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6">
        <v>38</v>
      </c>
      <c r="O302" s="4" t="s">
        <v>21</v>
      </c>
    </row>
    <row r="303" spans="1:15" ht="14.25" customHeight="1" x14ac:dyDescent="0.25">
      <c r="A303" s="9">
        <v>44813</v>
      </c>
      <c r="B303" s="4" t="s">
        <v>14</v>
      </c>
      <c r="C303" s="4"/>
      <c r="D303" s="3" t="s">
        <v>1116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6">
        <v>51</v>
      </c>
      <c r="O303" s="4" t="s">
        <v>21</v>
      </c>
    </row>
    <row r="304" spans="1:15" ht="14.25" customHeight="1" x14ac:dyDescent="0.25">
      <c r="A304" s="9">
        <v>44813</v>
      </c>
      <c r="B304" s="4" t="s">
        <v>14</v>
      </c>
      <c r="C304" s="4"/>
      <c r="D304" s="3" t="s">
        <v>1115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6">
        <v>26</v>
      </c>
      <c r="O304" s="4" t="s">
        <v>21</v>
      </c>
    </row>
    <row r="305" spans="1:15" ht="14.25" customHeight="1" x14ac:dyDescent="0.25">
      <c r="A305" s="9">
        <v>44813</v>
      </c>
      <c r="B305" s="4" t="s">
        <v>14</v>
      </c>
      <c r="C305" s="4"/>
      <c r="D305" s="3" t="s">
        <v>1114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6">
        <v>14</v>
      </c>
      <c r="O305" s="4" t="s">
        <v>21</v>
      </c>
    </row>
    <row r="306" spans="1:15" ht="14.25" customHeight="1" x14ac:dyDescent="0.25">
      <c r="A306" s="9">
        <v>44813</v>
      </c>
      <c r="B306" s="4" t="s">
        <v>14</v>
      </c>
      <c r="C306" s="4"/>
      <c r="D306" s="3" t="s">
        <v>1113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6">
        <v>16</v>
      </c>
      <c r="O306" s="4" t="s">
        <v>21</v>
      </c>
    </row>
    <row r="307" spans="1:15" ht="14.25" customHeight="1" x14ac:dyDescent="0.25">
      <c r="A307" s="9">
        <v>44813</v>
      </c>
      <c r="B307" s="4" t="s">
        <v>14</v>
      </c>
      <c r="C307" s="4"/>
      <c r="D307" s="3" t="s">
        <v>1112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6">
        <v>14</v>
      </c>
      <c r="O307" s="4" t="s">
        <v>21</v>
      </c>
    </row>
    <row r="308" spans="1:15" ht="14.25" customHeight="1" x14ac:dyDescent="0.25">
      <c r="A308" s="9">
        <v>44813</v>
      </c>
      <c r="B308" s="4" t="s">
        <v>14</v>
      </c>
      <c r="C308" s="4"/>
      <c r="D308" s="3" t="s">
        <v>1111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6">
        <v>24</v>
      </c>
      <c r="O308" s="4" t="s">
        <v>21</v>
      </c>
    </row>
    <row r="309" spans="1:15" ht="14.25" customHeight="1" x14ac:dyDescent="0.25">
      <c r="A309" s="9">
        <v>44813</v>
      </c>
      <c r="B309" s="4" t="s">
        <v>14</v>
      </c>
      <c r="C309" s="4"/>
      <c r="D309" s="3" t="s">
        <v>1110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6">
        <v>9</v>
      </c>
      <c r="O309" s="4" t="s">
        <v>21</v>
      </c>
    </row>
    <row r="310" spans="1:15" ht="14.25" customHeight="1" x14ac:dyDescent="0.25">
      <c r="A310" s="9">
        <v>44813</v>
      </c>
      <c r="B310" s="4" t="s">
        <v>14</v>
      </c>
      <c r="C310" s="4"/>
      <c r="D310" s="3" t="s">
        <v>1109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6">
        <v>14</v>
      </c>
      <c r="O310" s="4" t="s">
        <v>21</v>
      </c>
    </row>
    <row r="311" spans="1:15" ht="14.25" customHeight="1" x14ac:dyDescent="0.25">
      <c r="A311" s="9">
        <v>44813</v>
      </c>
      <c r="B311" s="4" t="s">
        <v>14</v>
      </c>
      <c r="C311" s="4"/>
      <c r="D311" s="3" t="s">
        <v>1108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6">
        <v>14</v>
      </c>
      <c r="O311" s="4" t="s">
        <v>20</v>
      </c>
    </row>
    <row r="312" spans="1:15" ht="14.25" customHeight="1" x14ac:dyDescent="0.25">
      <c r="A312" s="9">
        <v>44813</v>
      </c>
      <c r="B312" s="4" t="s">
        <v>14</v>
      </c>
      <c r="C312" s="4"/>
      <c r="D312" s="3" t="s">
        <v>1107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6">
        <v>9</v>
      </c>
      <c r="O312" s="4" t="s">
        <v>20</v>
      </c>
    </row>
    <row r="313" spans="1:15" ht="14.25" customHeight="1" x14ac:dyDescent="0.25">
      <c r="A313" s="9">
        <v>44813</v>
      </c>
      <c r="B313" s="4" t="s">
        <v>14</v>
      </c>
      <c r="C313" s="4"/>
      <c r="D313" s="3" t="s">
        <v>1106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6">
        <v>9</v>
      </c>
      <c r="O313" s="4" t="s">
        <v>20</v>
      </c>
    </row>
    <row r="314" spans="1:15" ht="14.25" customHeight="1" x14ac:dyDescent="0.25">
      <c r="A314" s="9">
        <v>44813</v>
      </c>
      <c r="B314" s="4" t="s">
        <v>14</v>
      </c>
      <c r="C314" s="4"/>
      <c r="D314" s="3" t="s">
        <v>1105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6">
        <v>24</v>
      </c>
      <c r="O314" s="4" t="s">
        <v>20</v>
      </c>
    </row>
    <row r="315" spans="1:15" ht="14.25" customHeight="1" x14ac:dyDescent="0.25">
      <c r="A315" s="9">
        <v>44813</v>
      </c>
      <c r="B315" s="4" t="s">
        <v>14</v>
      </c>
      <c r="C315" s="4"/>
      <c r="D315" s="3" t="s">
        <v>1104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6">
        <v>9.5</v>
      </c>
      <c r="O315" s="4" t="s">
        <v>20</v>
      </c>
    </row>
    <row r="316" spans="1:15" ht="14.25" customHeight="1" x14ac:dyDescent="0.25">
      <c r="A316" s="9">
        <v>44813</v>
      </c>
      <c r="B316" s="4" t="s">
        <v>14</v>
      </c>
      <c r="C316" s="4"/>
      <c r="D316" s="3" t="s">
        <v>1103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6">
        <v>41</v>
      </c>
      <c r="O316" s="4" t="s">
        <v>20</v>
      </c>
    </row>
    <row r="317" spans="1:15" ht="14.25" customHeight="1" x14ac:dyDescent="0.25">
      <c r="A317" s="9">
        <v>44813</v>
      </c>
      <c r="B317" s="4" t="s">
        <v>14</v>
      </c>
      <c r="C317" s="4"/>
      <c r="D317" s="3" t="s">
        <v>1102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6">
        <v>14</v>
      </c>
      <c r="O317" s="4" t="s">
        <v>20</v>
      </c>
    </row>
    <row r="318" spans="1:15" ht="14.25" customHeight="1" x14ac:dyDescent="0.25">
      <c r="A318" s="9">
        <v>44813</v>
      </c>
      <c r="B318" s="4" t="s">
        <v>14</v>
      </c>
      <c r="C318" s="4"/>
      <c r="D318" s="3" t="s">
        <v>1101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6">
        <v>76.5</v>
      </c>
      <c r="O318" s="4" t="s">
        <v>20</v>
      </c>
    </row>
    <row r="319" spans="1:15" ht="14.25" customHeight="1" x14ac:dyDescent="0.25">
      <c r="A319" s="9">
        <v>44813</v>
      </c>
      <c r="B319" s="4" t="s">
        <v>14</v>
      </c>
      <c r="C319" s="4"/>
      <c r="D319" s="3" t="s">
        <v>1100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6">
        <v>14</v>
      </c>
      <c r="O319" s="4" t="s">
        <v>20</v>
      </c>
    </row>
    <row r="320" spans="1:15" ht="14.25" customHeight="1" x14ac:dyDescent="0.25">
      <c r="A320" s="9">
        <v>44813</v>
      </c>
      <c r="B320" s="4" t="s">
        <v>14</v>
      </c>
      <c r="C320" s="4"/>
      <c r="D320" s="3" t="s">
        <v>1099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6">
        <v>40.5</v>
      </c>
      <c r="O320" s="4" t="s">
        <v>20</v>
      </c>
    </row>
    <row r="321" spans="1:15" ht="14.25" customHeight="1" x14ac:dyDescent="0.25">
      <c r="A321" s="9">
        <v>44813</v>
      </c>
      <c r="B321" s="4" t="s">
        <v>14</v>
      </c>
      <c r="C321" s="4"/>
      <c r="D321" s="3" t="s">
        <v>1098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6">
        <v>14</v>
      </c>
      <c r="O321" s="4" t="s">
        <v>20</v>
      </c>
    </row>
    <row r="322" spans="1:15" ht="14.25" customHeight="1" x14ac:dyDescent="0.25">
      <c r="A322" s="9">
        <v>44813</v>
      </c>
      <c r="B322" s="4" t="s">
        <v>14</v>
      </c>
      <c r="C322" s="4"/>
      <c r="D322" s="3" t="s">
        <v>1097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6">
        <v>68</v>
      </c>
      <c r="O322" s="4" t="s">
        <v>20</v>
      </c>
    </row>
    <row r="323" spans="1:15" ht="14.25" customHeight="1" x14ac:dyDescent="0.25">
      <c r="A323" s="9">
        <v>44813</v>
      </c>
      <c r="B323" s="4" t="s">
        <v>14</v>
      </c>
      <c r="C323" s="4"/>
      <c r="D323" s="3" t="s">
        <v>1096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6">
        <v>65</v>
      </c>
      <c r="O323" s="4" t="s">
        <v>20</v>
      </c>
    </row>
    <row r="324" spans="1:15" ht="14.25" customHeight="1" x14ac:dyDescent="0.25">
      <c r="A324" s="9">
        <v>44813</v>
      </c>
      <c r="B324" s="4" t="s">
        <v>13</v>
      </c>
      <c r="C324" s="4"/>
      <c r="D324" s="3" t="s">
        <v>1095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6">
        <v>24</v>
      </c>
      <c r="O324" s="4" t="s">
        <v>20</v>
      </c>
    </row>
    <row r="325" spans="1:15" ht="14.25" customHeight="1" x14ac:dyDescent="0.25">
      <c r="A325" s="9">
        <v>44813</v>
      </c>
      <c r="B325" s="4" t="s">
        <v>14</v>
      </c>
      <c r="C325" s="4"/>
      <c r="D325" s="3" t="s">
        <v>1094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6">
        <v>14</v>
      </c>
      <c r="O325" s="4" t="s">
        <v>20</v>
      </c>
    </row>
    <row r="326" spans="1:15" ht="14.25" customHeight="1" x14ac:dyDescent="0.25">
      <c r="A326" s="9">
        <v>44813</v>
      </c>
      <c r="B326" s="4" t="s">
        <v>14</v>
      </c>
      <c r="C326" s="4"/>
      <c r="D326" s="3" t="s">
        <v>1093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6">
        <v>14</v>
      </c>
      <c r="O326" s="4" t="s">
        <v>20</v>
      </c>
    </row>
    <row r="327" spans="1:15" ht="14.25" customHeight="1" x14ac:dyDescent="0.25">
      <c r="A327" s="9">
        <v>44813</v>
      </c>
      <c r="B327" s="4" t="s">
        <v>14</v>
      </c>
      <c r="C327" s="4"/>
      <c r="D327" s="3" t="s">
        <v>1092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6">
        <v>38</v>
      </c>
      <c r="O327" s="4" t="s">
        <v>20</v>
      </c>
    </row>
    <row r="328" spans="1:15" ht="14.25" customHeight="1" x14ac:dyDescent="0.25">
      <c r="A328" s="9">
        <v>44813</v>
      </c>
      <c r="B328" s="4" t="s">
        <v>14</v>
      </c>
      <c r="C328" s="4"/>
      <c r="D328" s="3" t="s">
        <v>1091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6">
        <v>26</v>
      </c>
      <c r="O328" s="4" t="s">
        <v>20</v>
      </c>
    </row>
    <row r="329" spans="1:15" ht="14.25" customHeight="1" x14ac:dyDescent="0.25">
      <c r="A329" s="9">
        <v>44813</v>
      </c>
      <c r="B329" s="4" t="s">
        <v>15</v>
      </c>
      <c r="C329" s="4"/>
      <c r="D329" s="3" t="s">
        <v>1090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6">
        <v>29</v>
      </c>
      <c r="O329" s="4" t="s">
        <v>19</v>
      </c>
    </row>
    <row r="330" spans="1:15" ht="14.25" customHeight="1" x14ac:dyDescent="0.25">
      <c r="A330" s="9">
        <v>44813</v>
      </c>
      <c r="B330" s="4" t="s">
        <v>15</v>
      </c>
      <c r="C330" s="4"/>
      <c r="D330" s="3" t="s">
        <v>1089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6">
        <v>39</v>
      </c>
      <c r="O330" s="4" t="s">
        <v>19</v>
      </c>
    </row>
    <row r="331" spans="1:15" ht="14.25" customHeight="1" x14ac:dyDescent="0.25">
      <c r="A331" s="9">
        <v>44813</v>
      </c>
      <c r="B331" s="4" t="s">
        <v>15</v>
      </c>
      <c r="C331" s="4"/>
      <c r="D331" s="3" t="s">
        <v>1088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6">
        <v>19</v>
      </c>
      <c r="O331" s="4" t="s">
        <v>19</v>
      </c>
    </row>
    <row r="332" spans="1:15" ht="14.25" customHeight="1" x14ac:dyDescent="0.25">
      <c r="A332" s="9">
        <v>44813</v>
      </c>
      <c r="B332" s="4" t="s">
        <v>15</v>
      </c>
      <c r="C332" s="4"/>
      <c r="D332" s="3" t="s">
        <v>1087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6">
        <v>61</v>
      </c>
      <c r="O332" s="4" t="s">
        <v>20</v>
      </c>
    </row>
    <row r="333" spans="1:15" ht="14.25" customHeight="1" x14ac:dyDescent="0.25">
      <c r="A333" s="9">
        <v>44816</v>
      </c>
      <c r="B333" s="4" t="s">
        <v>15</v>
      </c>
      <c r="C333" s="4"/>
      <c r="D333" s="3" t="s">
        <v>165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6">
        <f>14+5</f>
        <v>19</v>
      </c>
      <c r="O333" s="4" t="s">
        <v>19</v>
      </c>
    </row>
    <row r="334" spans="1:15" ht="14.25" customHeight="1" x14ac:dyDescent="0.25">
      <c r="A334" s="9">
        <v>44816</v>
      </c>
      <c r="B334" s="4" t="s">
        <v>13</v>
      </c>
      <c r="C334" s="4"/>
      <c r="D334" s="3" t="s">
        <v>166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6">
        <v>19</v>
      </c>
      <c r="O334" s="4" t="s">
        <v>19</v>
      </c>
    </row>
    <row r="335" spans="1:15" ht="14.25" customHeight="1" x14ac:dyDescent="0.25">
      <c r="A335" s="9">
        <v>44816</v>
      </c>
      <c r="B335" s="4" t="s">
        <v>13</v>
      </c>
      <c r="C335" s="4"/>
      <c r="D335" s="3" t="s">
        <v>167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6">
        <v>9</v>
      </c>
      <c r="O335" s="4" t="s">
        <v>19</v>
      </c>
    </row>
    <row r="336" spans="1:15" ht="14.25" customHeight="1" x14ac:dyDescent="0.25">
      <c r="A336" s="9">
        <v>44816</v>
      </c>
      <c r="B336" s="4" t="s">
        <v>13</v>
      </c>
      <c r="C336" s="4"/>
      <c r="D336" s="3" t="s">
        <v>168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6">
        <v>14</v>
      </c>
      <c r="O336" s="4" t="s">
        <v>19</v>
      </c>
    </row>
    <row r="337" spans="1:15" ht="14.25" customHeight="1" x14ac:dyDescent="0.25">
      <c r="A337" s="9">
        <v>44816</v>
      </c>
      <c r="B337" s="4" t="s">
        <v>13</v>
      </c>
      <c r="C337" s="4"/>
      <c r="D337" s="3" t="s">
        <v>169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6">
        <f>9.5+27+24+7+2</f>
        <v>69.5</v>
      </c>
      <c r="O337" s="4" t="s">
        <v>19</v>
      </c>
    </row>
    <row r="338" spans="1:15" ht="14.25" customHeight="1" x14ac:dyDescent="0.25">
      <c r="A338" s="9">
        <v>44816</v>
      </c>
      <c r="B338" s="4" t="s">
        <v>14</v>
      </c>
      <c r="C338" s="4"/>
      <c r="D338" s="3" t="s">
        <v>170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6">
        <f>9.5+24</f>
        <v>33.5</v>
      </c>
      <c r="O338" s="4" t="s">
        <v>19</v>
      </c>
    </row>
    <row r="339" spans="1:15" ht="14.25" customHeight="1" x14ac:dyDescent="0.25">
      <c r="A339" s="9">
        <v>44816</v>
      </c>
      <c r="B339" s="4" t="s">
        <v>14</v>
      </c>
      <c r="C339" s="4"/>
      <c r="D339" s="3" t="s">
        <v>171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6">
        <f>24+7+7+27</f>
        <v>65</v>
      </c>
      <c r="O339" s="4" t="s">
        <v>19</v>
      </c>
    </row>
    <row r="340" spans="1:15" ht="14.25" customHeight="1" x14ac:dyDescent="0.25">
      <c r="A340" s="9">
        <v>44816</v>
      </c>
      <c r="B340" s="4" t="s">
        <v>14</v>
      </c>
      <c r="C340" s="4"/>
      <c r="D340" s="3" t="s">
        <v>172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6">
        <v>14</v>
      </c>
      <c r="O340" s="4" t="s">
        <v>19</v>
      </c>
    </row>
    <row r="341" spans="1:15" ht="14.25" customHeight="1" x14ac:dyDescent="0.25">
      <c r="A341" s="9">
        <v>44816</v>
      </c>
      <c r="B341" s="4" t="s">
        <v>14</v>
      </c>
      <c r="C341" s="4"/>
      <c r="D341" s="3" t="s">
        <v>173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6">
        <v>9</v>
      </c>
      <c r="O341" s="4" t="s">
        <v>19</v>
      </c>
    </row>
    <row r="342" spans="1:15" ht="14.25" customHeight="1" x14ac:dyDescent="0.25">
      <c r="A342" s="9">
        <v>44816</v>
      </c>
      <c r="B342" s="4" t="s">
        <v>14</v>
      </c>
      <c r="C342" s="4"/>
      <c r="D342" s="3" t="s">
        <v>174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6">
        <v>14</v>
      </c>
      <c r="O342" s="4" t="s">
        <v>19</v>
      </c>
    </row>
    <row r="343" spans="1:15" ht="14.25" customHeight="1" x14ac:dyDescent="0.25">
      <c r="A343" s="9">
        <v>44816</v>
      </c>
      <c r="B343" s="4" t="s">
        <v>14</v>
      </c>
      <c r="C343" s="4"/>
      <c r="D343" s="3" t="s">
        <v>175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6">
        <v>14</v>
      </c>
      <c r="O343" s="4" t="s">
        <v>19</v>
      </c>
    </row>
    <row r="344" spans="1:15" ht="14.25" customHeight="1" x14ac:dyDescent="0.25">
      <c r="A344" s="9">
        <v>44816</v>
      </c>
      <c r="B344" s="4" t="s">
        <v>14</v>
      </c>
      <c r="C344" s="4"/>
      <c r="D344" s="3" t="s">
        <v>176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6">
        <f>9.5+7+7+24</f>
        <v>47.5</v>
      </c>
      <c r="O344" s="4" t="s">
        <v>19</v>
      </c>
    </row>
    <row r="345" spans="1:15" ht="14.25" customHeight="1" x14ac:dyDescent="0.25">
      <c r="A345" s="9">
        <v>44816</v>
      </c>
      <c r="B345" s="4" t="s">
        <v>14</v>
      </c>
      <c r="C345" s="4"/>
      <c r="D345" s="3" t="s">
        <v>177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6">
        <v>24</v>
      </c>
      <c r="O345" s="4" t="s">
        <v>19</v>
      </c>
    </row>
    <row r="346" spans="1:15" ht="14.25" customHeight="1" x14ac:dyDescent="0.25">
      <c r="A346" s="9">
        <v>44816</v>
      </c>
      <c r="B346" s="4" t="s">
        <v>14</v>
      </c>
      <c r="C346" s="4"/>
      <c r="D346" s="3" t="s">
        <v>178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6">
        <v>14</v>
      </c>
      <c r="O346" s="4" t="s">
        <v>19</v>
      </c>
    </row>
    <row r="347" spans="1:15" ht="14.25" customHeight="1" x14ac:dyDescent="0.25">
      <c r="A347" s="9">
        <v>44816</v>
      </c>
      <c r="B347" s="4" t="s">
        <v>14</v>
      </c>
      <c r="C347" s="4"/>
      <c r="D347" s="3" t="s">
        <v>179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6">
        <v>24</v>
      </c>
      <c r="O347" s="4" t="s">
        <v>19</v>
      </c>
    </row>
    <row r="348" spans="1:15" ht="14.25" customHeight="1" x14ac:dyDescent="0.25">
      <c r="A348" s="9">
        <v>44816</v>
      </c>
      <c r="B348" s="4" t="s">
        <v>13</v>
      </c>
      <c r="C348" s="4"/>
      <c r="D348" s="3" t="s">
        <v>762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6">
        <v>9</v>
      </c>
      <c r="O348" s="4" t="s">
        <v>21</v>
      </c>
    </row>
    <row r="349" spans="1:15" ht="14.25" customHeight="1" x14ac:dyDescent="0.25">
      <c r="A349" s="9">
        <v>44816</v>
      </c>
      <c r="B349" s="4" t="s">
        <v>13</v>
      </c>
      <c r="C349" s="4"/>
      <c r="D349" s="3" t="s">
        <v>763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6">
        <v>9</v>
      </c>
      <c r="O349" s="4" t="s">
        <v>21</v>
      </c>
    </row>
    <row r="350" spans="1:15" ht="14.25" customHeight="1" x14ac:dyDescent="0.25">
      <c r="A350" s="9">
        <v>44816</v>
      </c>
      <c r="B350" s="4" t="s">
        <v>13</v>
      </c>
      <c r="C350" s="4"/>
      <c r="D350" s="3" t="s">
        <v>764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6">
        <v>14</v>
      </c>
      <c r="O350" s="4" t="s">
        <v>21</v>
      </c>
    </row>
    <row r="351" spans="1:15" ht="14.25" customHeight="1" x14ac:dyDescent="0.25">
      <c r="A351" s="9">
        <v>44816</v>
      </c>
      <c r="B351" s="4" t="s">
        <v>13</v>
      </c>
      <c r="C351" s="4"/>
      <c r="D351" s="3" t="s">
        <v>765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6">
        <v>9</v>
      </c>
      <c r="O351" s="4" t="s">
        <v>21</v>
      </c>
    </row>
    <row r="352" spans="1:15" ht="14.25" customHeight="1" x14ac:dyDescent="0.25">
      <c r="A352" s="9">
        <v>44816</v>
      </c>
      <c r="B352" s="4" t="s">
        <v>13</v>
      </c>
      <c r="C352" s="4"/>
      <c r="D352" s="3" t="s">
        <v>766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6">
        <v>14</v>
      </c>
      <c r="O352" s="4" t="s">
        <v>21</v>
      </c>
    </row>
    <row r="353" spans="1:15" ht="14.25" customHeight="1" x14ac:dyDescent="0.25">
      <c r="A353" s="9">
        <v>44816</v>
      </c>
      <c r="B353" s="4" t="s">
        <v>13</v>
      </c>
      <c r="C353" s="4"/>
      <c r="D353" s="3" t="s">
        <v>767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6">
        <f>2+27+7</f>
        <v>36</v>
      </c>
      <c r="O353" s="4" t="s">
        <v>21</v>
      </c>
    </row>
    <row r="354" spans="1:15" ht="14.25" customHeight="1" x14ac:dyDescent="0.25">
      <c r="A354" s="9">
        <v>44816</v>
      </c>
      <c r="B354" s="4" t="s">
        <v>13</v>
      </c>
      <c r="C354" s="4"/>
      <c r="D354" s="3" t="s">
        <v>768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6">
        <v>9</v>
      </c>
      <c r="O354" s="4" t="s">
        <v>21</v>
      </c>
    </row>
    <row r="355" spans="1:15" ht="14.25" customHeight="1" x14ac:dyDescent="0.25">
      <c r="A355" s="9">
        <v>44816</v>
      </c>
      <c r="B355" s="4" t="s">
        <v>13</v>
      </c>
      <c r="C355" s="4"/>
      <c r="D355" s="3" t="s">
        <v>769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6">
        <f>27+27+2+24+7+2</f>
        <v>89</v>
      </c>
      <c r="O355" s="4" t="s">
        <v>21</v>
      </c>
    </row>
    <row r="356" spans="1:15" ht="14.25" customHeight="1" x14ac:dyDescent="0.25">
      <c r="A356" s="9">
        <v>44816</v>
      </c>
      <c r="B356" s="4" t="s">
        <v>13</v>
      </c>
      <c r="C356" s="4"/>
      <c r="D356" s="3" t="s">
        <v>770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6">
        <v>9</v>
      </c>
      <c r="O356" s="4" t="s">
        <v>21</v>
      </c>
    </row>
    <row r="357" spans="1:15" ht="14.25" customHeight="1" x14ac:dyDescent="0.25">
      <c r="A357" s="9">
        <v>44816</v>
      </c>
      <c r="B357" s="4" t="s">
        <v>13</v>
      </c>
      <c r="C357" s="4"/>
      <c r="D357" s="3" t="s">
        <v>771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6">
        <v>9</v>
      </c>
      <c r="O357" s="4" t="s">
        <v>21</v>
      </c>
    </row>
    <row r="358" spans="1:15" ht="14.25" customHeight="1" x14ac:dyDescent="0.25">
      <c r="A358" s="9">
        <v>44816</v>
      </c>
      <c r="B358" s="4" t="s">
        <v>13</v>
      </c>
      <c r="C358" s="4"/>
      <c r="D358" s="3" t="s">
        <v>772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6">
        <f>27+7+7</f>
        <v>41</v>
      </c>
      <c r="O358" s="4" t="s">
        <v>21</v>
      </c>
    </row>
    <row r="359" spans="1:15" ht="14.25" customHeight="1" x14ac:dyDescent="0.25">
      <c r="A359" s="9">
        <v>44816</v>
      </c>
      <c r="B359" s="4" t="s">
        <v>15</v>
      </c>
      <c r="C359" s="4"/>
      <c r="D359" s="3" t="s">
        <v>773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6">
        <f>5+7+7</f>
        <v>19</v>
      </c>
      <c r="O359" s="4" t="s">
        <v>21</v>
      </c>
    </row>
    <row r="360" spans="1:15" ht="14.25" customHeight="1" x14ac:dyDescent="0.25">
      <c r="A360" s="9">
        <v>44816</v>
      </c>
      <c r="B360" s="4" t="s">
        <v>15</v>
      </c>
      <c r="C360" s="4"/>
      <c r="D360" s="3" t="s">
        <v>774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6">
        <v>14</v>
      </c>
      <c r="O360" s="4" t="s">
        <v>21</v>
      </c>
    </row>
    <row r="361" spans="1:15" ht="14.25" customHeight="1" x14ac:dyDescent="0.25">
      <c r="A361" s="9">
        <v>44816</v>
      </c>
      <c r="B361" s="4" t="s">
        <v>14</v>
      </c>
      <c r="C361" s="4"/>
      <c r="D361" s="3" t="s">
        <v>775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6">
        <v>14</v>
      </c>
      <c r="O361" s="4" t="s">
        <v>21</v>
      </c>
    </row>
    <row r="362" spans="1:15" ht="14.25" customHeight="1" x14ac:dyDescent="0.25">
      <c r="A362" s="9">
        <v>44816</v>
      </c>
      <c r="B362" s="4" t="s">
        <v>14</v>
      </c>
      <c r="C362" s="4"/>
      <c r="D362" s="3" t="s">
        <v>552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6">
        <v>9.5</v>
      </c>
      <c r="O362" s="4" t="s">
        <v>21</v>
      </c>
    </row>
    <row r="363" spans="1:15" ht="14.25" customHeight="1" x14ac:dyDescent="0.25">
      <c r="A363" s="9">
        <v>44816</v>
      </c>
      <c r="B363" s="4" t="s">
        <v>14</v>
      </c>
      <c r="C363" s="4"/>
      <c r="D363" s="3" t="s">
        <v>776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6">
        <v>14</v>
      </c>
      <c r="O363" s="4" t="s">
        <v>21</v>
      </c>
    </row>
    <row r="364" spans="1:15" ht="14.25" customHeight="1" x14ac:dyDescent="0.25">
      <c r="A364" s="9">
        <v>44816</v>
      </c>
      <c r="B364" s="4" t="s">
        <v>14</v>
      </c>
      <c r="C364" s="4"/>
      <c r="D364" s="3" t="s">
        <v>777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6">
        <f>24+2+9.5</f>
        <v>35.5</v>
      </c>
      <c r="O364" s="4" t="s">
        <v>21</v>
      </c>
    </row>
    <row r="365" spans="1:15" ht="14.25" customHeight="1" x14ac:dyDescent="0.25">
      <c r="A365" s="9">
        <v>44816</v>
      </c>
      <c r="B365" s="4" t="s">
        <v>14</v>
      </c>
      <c r="C365" s="4"/>
      <c r="D365" s="3" t="s">
        <v>778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6">
        <v>19</v>
      </c>
      <c r="O365" s="4" t="s">
        <v>21</v>
      </c>
    </row>
    <row r="366" spans="1:15" ht="14.25" customHeight="1" x14ac:dyDescent="0.25">
      <c r="A366" s="9">
        <v>44816</v>
      </c>
      <c r="B366" s="4" t="s">
        <v>14</v>
      </c>
      <c r="C366" s="4"/>
      <c r="D366" s="3" t="s">
        <v>779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6">
        <v>14</v>
      </c>
      <c r="O366" s="4" t="s">
        <v>21</v>
      </c>
    </row>
    <row r="367" spans="1:15" ht="14.25" customHeight="1" x14ac:dyDescent="0.25">
      <c r="A367" s="9">
        <v>44816</v>
      </c>
      <c r="B367" s="4" t="s">
        <v>14</v>
      </c>
      <c r="C367" s="4"/>
      <c r="D367" s="3" t="s">
        <v>780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6">
        <v>14</v>
      </c>
      <c r="O367" s="4" t="s">
        <v>21</v>
      </c>
    </row>
    <row r="368" spans="1:15" ht="14.25" customHeight="1" x14ac:dyDescent="0.25">
      <c r="A368" s="9">
        <v>44816</v>
      </c>
      <c r="B368" s="4" t="s">
        <v>14</v>
      </c>
      <c r="C368" s="4"/>
      <c r="D368" s="3" t="s">
        <v>781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6">
        <v>14</v>
      </c>
      <c r="O368" s="4" t="s">
        <v>21</v>
      </c>
    </row>
    <row r="369" spans="1:15" ht="14.25" customHeight="1" x14ac:dyDescent="0.25">
      <c r="A369" s="9">
        <v>44816</v>
      </c>
      <c r="B369" s="4" t="s">
        <v>14</v>
      </c>
      <c r="C369" s="4"/>
      <c r="D369" s="3" t="s">
        <v>782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6">
        <v>14</v>
      </c>
      <c r="O369" s="4" t="s">
        <v>21</v>
      </c>
    </row>
    <row r="370" spans="1:15" ht="14.25" customHeight="1" x14ac:dyDescent="0.25">
      <c r="A370" s="9">
        <v>44816</v>
      </c>
      <c r="B370" s="4" t="s">
        <v>14</v>
      </c>
      <c r="C370" s="4"/>
      <c r="D370" s="3" t="s">
        <v>783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6">
        <v>14</v>
      </c>
      <c r="O370" s="4" t="s">
        <v>21</v>
      </c>
    </row>
    <row r="371" spans="1:15" ht="14.25" customHeight="1" x14ac:dyDescent="0.25">
      <c r="A371" s="9">
        <v>44816</v>
      </c>
      <c r="B371" s="4" t="s">
        <v>14</v>
      </c>
      <c r="C371" s="4"/>
      <c r="D371" s="3" t="s">
        <v>784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6">
        <v>14</v>
      </c>
      <c r="O371" s="4" t="s">
        <v>21</v>
      </c>
    </row>
    <row r="372" spans="1:15" ht="14.25" customHeight="1" x14ac:dyDescent="0.25">
      <c r="A372" s="9">
        <v>44816</v>
      </c>
      <c r="B372" s="4" t="s">
        <v>14</v>
      </c>
      <c r="C372" s="4"/>
      <c r="D372" s="3" t="s">
        <v>785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6">
        <f>24+27+7+7+2</f>
        <v>67</v>
      </c>
      <c r="O372" s="4" t="s">
        <v>21</v>
      </c>
    </row>
    <row r="373" spans="1:15" ht="14.25" customHeight="1" x14ac:dyDescent="0.25">
      <c r="A373" s="9">
        <v>44816</v>
      </c>
      <c r="B373" s="4" t="s">
        <v>14</v>
      </c>
      <c r="C373" s="4"/>
      <c r="D373" s="3" t="s">
        <v>786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6">
        <v>14</v>
      </c>
      <c r="O373" s="4" t="s">
        <v>21</v>
      </c>
    </row>
    <row r="374" spans="1:15" ht="14.25" customHeight="1" x14ac:dyDescent="0.25">
      <c r="A374" s="9">
        <v>44816</v>
      </c>
      <c r="B374" s="4" t="s">
        <v>14</v>
      </c>
      <c r="C374" s="4"/>
      <c r="D374" s="3" t="s">
        <v>552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6">
        <v>9.5</v>
      </c>
      <c r="O374" s="4" t="s">
        <v>21</v>
      </c>
    </row>
    <row r="375" spans="1:15" ht="14.25" customHeight="1" x14ac:dyDescent="0.25">
      <c r="A375" s="9">
        <v>44816</v>
      </c>
      <c r="B375" s="4" t="s">
        <v>14</v>
      </c>
      <c r="C375" s="4"/>
      <c r="D375" s="3" t="s">
        <v>787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6">
        <f>27+7+7</f>
        <v>41</v>
      </c>
      <c r="O375" s="4" t="s">
        <v>21</v>
      </c>
    </row>
    <row r="376" spans="1:15" ht="14.25" customHeight="1" x14ac:dyDescent="0.25">
      <c r="A376" s="9">
        <v>44816</v>
      </c>
      <c r="B376" s="4" t="s">
        <v>14</v>
      </c>
      <c r="C376" s="4"/>
      <c r="D376" s="3" t="s">
        <v>788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6">
        <f>5+7+22+27</f>
        <v>61</v>
      </c>
      <c r="O376" s="4" t="s">
        <v>21</v>
      </c>
    </row>
    <row r="377" spans="1:15" ht="14.25" customHeight="1" x14ac:dyDescent="0.25">
      <c r="A377" s="9">
        <v>44816</v>
      </c>
      <c r="B377" s="4" t="s">
        <v>14</v>
      </c>
      <c r="C377" s="4"/>
      <c r="D377" s="3" t="s">
        <v>789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6">
        <f>7+7+27</f>
        <v>41</v>
      </c>
      <c r="O377" s="4" t="s">
        <v>21</v>
      </c>
    </row>
    <row r="378" spans="1:15" ht="14.25" customHeight="1" x14ac:dyDescent="0.25">
      <c r="A378" s="9">
        <v>44816</v>
      </c>
      <c r="B378" s="4" t="s">
        <v>14</v>
      </c>
      <c r="C378" s="4"/>
      <c r="D378" s="3" t="s">
        <v>790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6">
        <v>14</v>
      </c>
      <c r="O378" s="4" t="s">
        <v>21</v>
      </c>
    </row>
    <row r="379" spans="1:15" ht="14.25" customHeight="1" x14ac:dyDescent="0.25">
      <c r="A379" s="9">
        <v>44816</v>
      </c>
      <c r="B379" s="4" t="s">
        <v>14</v>
      </c>
      <c r="C379" s="4"/>
      <c r="D379" s="3" t="s">
        <v>791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6">
        <v>14</v>
      </c>
      <c r="O379" s="4" t="s">
        <v>21</v>
      </c>
    </row>
    <row r="380" spans="1:15" ht="14.25" customHeight="1" x14ac:dyDescent="0.25">
      <c r="A380" s="9">
        <v>44816</v>
      </c>
      <c r="B380" s="4" t="s">
        <v>14</v>
      </c>
      <c r="C380" s="4"/>
      <c r="D380" s="3" t="s">
        <v>792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6">
        <v>24</v>
      </c>
      <c r="O380" s="4" t="s">
        <v>21</v>
      </c>
    </row>
    <row r="381" spans="1:15" ht="14.25" customHeight="1" x14ac:dyDescent="0.25">
      <c r="A381" s="9">
        <v>44816</v>
      </c>
      <c r="B381" s="4" t="s">
        <v>14</v>
      </c>
      <c r="C381" s="4"/>
      <c r="D381" s="3" t="s">
        <v>793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6">
        <f>7+12</f>
        <v>19</v>
      </c>
      <c r="O381" s="4" t="s">
        <v>21</v>
      </c>
    </row>
    <row r="382" spans="1:15" ht="14.25" customHeight="1" x14ac:dyDescent="0.25">
      <c r="A382" s="9">
        <v>44816</v>
      </c>
      <c r="B382" s="4" t="s">
        <v>14</v>
      </c>
      <c r="C382" s="4"/>
      <c r="D382" s="3" t="s">
        <v>794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6">
        <v>9</v>
      </c>
      <c r="O382" s="4" t="s">
        <v>21</v>
      </c>
    </row>
    <row r="383" spans="1:15" ht="14.25" customHeight="1" x14ac:dyDescent="0.25">
      <c r="A383" s="9">
        <v>44816</v>
      </c>
      <c r="B383" s="4" t="s">
        <v>14</v>
      </c>
      <c r="C383" s="4"/>
      <c r="D383" s="3" t="s">
        <v>795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6">
        <v>14</v>
      </c>
      <c r="O383" s="4" t="s">
        <v>21</v>
      </c>
    </row>
    <row r="384" spans="1:15" ht="14.25" customHeight="1" x14ac:dyDescent="0.25">
      <c r="A384" s="9">
        <v>44816</v>
      </c>
      <c r="B384" s="4" t="s">
        <v>13</v>
      </c>
      <c r="C384" s="4"/>
      <c r="D384" s="3" t="s">
        <v>1478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6">
        <v>14</v>
      </c>
      <c r="O384" s="4" t="s">
        <v>19</v>
      </c>
    </row>
    <row r="385" spans="1:15" ht="14.25" customHeight="1" x14ac:dyDescent="0.25">
      <c r="A385" s="9">
        <v>44816</v>
      </c>
      <c r="B385" s="4" t="s">
        <v>13</v>
      </c>
      <c r="C385" s="4"/>
      <c r="D385" s="3" t="s">
        <v>1477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6">
        <v>14</v>
      </c>
      <c r="O385" s="4" t="s">
        <v>19</v>
      </c>
    </row>
    <row r="386" spans="1:15" ht="14.25" customHeight="1" x14ac:dyDescent="0.25">
      <c r="A386" s="9">
        <v>44816</v>
      </c>
      <c r="B386" s="4" t="s">
        <v>13</v>
      </c>
      <c r="C386" s="4"/>
      <c r="D386" s="3" t="s">
        <v>1476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6">
        <v>14</v>
      </c>
      <c r="O386" s="4" t="s">
        <v>19</v>
      </c>
    </row>
    <row r="387" spans="1:15" ht="14.25" customHeight="1" x14ac:dyDescent="0.25">
      <c r="A387" s="9">
        <v>44816</v>
      </c>
      <c r="B387" s="4" t="s">
        <v>13</v>
      </c>
      <c r="C387" s="4"/>
      <c r="D387" s="3" t="s">
        <v>1475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6">
        <v>9</v>
      </c>
      <c r="O387" s="4" t="s">
        <v>19</v>
      </c>
    </row>
    <row r="388" spans="1:15" ht="14.25" customHeight="1" x14ac:dyDescent="0.25">
      <c r="A388" s="9">
        <v>44816</v>
      </c>
      <c r="B388" s="4" t="s">
        <v>13</v>
      </c>
      <c r="C388" s="4"/>
      <c r="D388" s="3" t="s">
        <v>1474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6">
        <v>9</v>
      </c>
      <c r="O388" s="4" t="s">
        <v>19</v>
      </c>
    </row>
    <row r="389" spans="1:15" ht="14.25" customHeight="1" x14ac:dyDescent="0.25">
      <c r="A389" s="9">
        <v>44816</v>
      </c>
      <c r="B389" s="4" t="s">
        <v>14</v>
      </c>
      <c r="C389" s="4"/>
      <c r="D389" s="3" t="s">
        <v>1473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6">
        <v>14</v>
      </c>
      <c r="O389" s="4" t="s">
        <v>19</v>
      </c>
    </row>
    <row r="390" spans="1:15" ht="14.25" customHeight="1" x14ac:dyDescent="0.25">
      <c r="A390" s="9">
        <v>44816</v>
      </c>
      <c r="B390" s="4" t="s">
        <v>14</v>
      </c>
      <c r="C390" s="4"/>
      <c r="D390" s="3" t="s">
        <v>1472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6">
        <v>47.5</v>
      </c>
      <c r="O390" s="4" t="s">
        <v>19</v>
      </c>
    </row>
    <row r="391" spans="1:15" ht="14.25" customHeight="1" x14ac:dyDescent="0.25">
      <c r="A391" s="9">
        <v>44816</v>
      </c>
      <c r="B391" s="4" t="s">
        <v>14</v>
      </c>
      <c r="C391" s="4"/>
      <c r="D391" s="3" t="s">
        <v>1471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6">
        <v>14</v>
      </c>
      <c r="O391" s="4" t="s">
        <v>19</v>
      </c>
    </row>
    <row r="392" spans="1:15" ht="14.25" customHeight="1" x14ac:dyDescent="0.25">
      <c r="A392" s="9">
        <v>44816</v>
      </c>
      <c r="B392" s="4" t="s">
        <v>14</v>
      </c>
      <c r="C392" s="4"/>
      <c r="D392" s="3" t="s">
        <v>1470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6">
        <v>38</v>
      </c>
      <c r="O392" s="4" t="s">
        <v>19</v>
      </c>
    </row>
    <row r="393" spans="1:15" ht="14.25" customHeight="1" x14ac:dyDescent="0.25">
      <c r="A393" s="9">
        <v>44816</v>
      </c>
      <c r="B393" s="4" t="s">
        <v>14</v>
      </c>
      <c r="C393" s="4"/>
      <c r="D393" s="3" t="s">
        <v>1469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6">
        <v>29</v>
      </c>
      <c r="O393" s="4" t="s">
        <v>19</v>
      </c>
    </row>
    <row r="394" spans="1:15" ht="14.25" customHeight="1" x14ac:dyDescent="0.25">
      <c r="A394" s="9">
        <v>44816</v>
      </c>
      <c r="B394" s="4" t="s">
        <v>14</v>
      </c>
      <c r="C394" s="4"/>
      <c r="D394" s="3" t="s">
        <v>1468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6">
        <v>14</v>
      </c>
      <c r="O394" s="4" t="s">
        <v>19</v>
      </c>
    </row>
    <row r="395" spans="1:15" ht="14.25" customHeight="1" x14ac:dyDescent="0.25">
      <c r="A395" s="9">
        <v>44816</v>
      </c>
      <c r="B395" s="4" t="s">
        <v>14</v>
      </c>
      <c r="C395" s="4"/>
      <c r="D395" s="3" t="s">
        <v>1467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6">
        <v>66</v>
      </c>
      <c r="O395" s="4" t="s">
        <v>19</v>
      </c>
    </row>
    <row r="396" spans="1:15" ht="14.25" customHeight="1" x14ac:dyDescent="0.25">
      <c r="A396" s="9">
        <v>44816</v>
      </c>
      <c r="B396" s="4" t="s">
        <v>14</v>
      </c>
      <c r="C396" s="4"/>
      <c r="D396" s="3" t="s">
        <v>1466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6">
        <v>34</v>
      </c>
      <c r="O396" s="4" t="s">
        <v>19</v>
      </c>
    </row>
    <row r="397" spans="1:15" ht="14.25" customHeight="1" x14ac:dyDescent="0.25">
      <c r="A397" s="9">
        <v>44816</v>
      </c>
      <c r="B397" s="4" t="s">
        <v>14</v>
      </c>
      <c r="C397" s="4"/>
      <c r="D397" s="3" t="s">
        <v>1465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6">
        <v>14</v>
      </c>
      <c r="O397" s="4" t="s">
        <v>19</v>
      </c>
    </row>
    <row r="398" spans="1:15" ht="14.25" customHeight="1" x14ac:dyDescent="0.25">
      <c r="A398" s="9">
        <v>44816</v>
      </c>
      <c r="B398" s="4" t="s">
        <v>14</v>
      </c>
      <c r="C398" s="4"/>
      <c r="D398" s="3" t="s">
        <v>1464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6">
        <v>14</v>
      </c>
      <c r="O398" s="4" t="s">
        <v>19</v>
      </c>
    </row>
    <row r="399" spans="1:15" ht="14.25" customHeight="1" x14ac:dyDescent="0.25">
      <c r="A399" s="9">
        <v>44816</v>
      </c>
      <c r="B399" s="4" t="s">
        <v>14</v>
      </c>
      <c r="C399" s="4"/>
      <c r="D399" s="3" t="s">
        <v>1463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6">
        <v>14</v>
      </c>
      <c r="O399" s="4" t="s">
        <v>19</v>
      </c>
    </row>
    <row r="400" spans="1:15" ht="14.25" customHeight="1" x14ac:dyDescent="0.25">
      <c r="A400" s="9">
        <v>44816</v>
      </c>
      <c r="B400" s="4" t="s">
        <v>14</v>
      </c>
      <c r="C400" s="4"/>
      <c r="D400" s="3" t="s">
        <v>1462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6">
        <v>65</v>
      </c>
      <c r="O400" s="4" t="s">
        <v>19</v>
      </c>
    </row>
    <row r="401" spans="1:15" ht="14.25" customHeight="1" x14ac:dyDescent="0.25">
      <c r="A401" s="9">
        <v>44816</v>
      </c>
      <c r="B401" s="4" t="s">
        <v>14</v>
      </c>
      <c r="C401" s="4"/>
      <c r="D401" s="3" t="s">
        <v>1461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6">
        <v>14</v>
      </c>
      <c r="O401" s="4" t="s">
        <v>19</v>
      </c>
    </row>
    <row r="402" spans="1:15" ht="14.25" customHeight="1" x14ac:dyDescent="0.25">
      <c r="A402" s="9">
        <v>44816</v>
      </c>
      <c r="B402" s="4" t="s">
        <v>15</v>
      </c>
      <c r="C402" s="4"/>
      <c r="D402" s="3" t="s">
        <v>1460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6">
        <v>19</v>
      </c>
      <c r="O402" s="4" t="s">
        <v>19</v>
      </c>
    </row>
    <row r="403" spans="1:15" ht="14.25" customHeight="1" x14ac:dyDescent="0.25">
      <c r="A403" s="9">
        <v>44817</v>
      </c>
      <c r="B403" s="4" t="s">
        <v>15</v>
      </c>
      <c r="C403" s="4"/>
      <c r="D403" s="3" t="s">
        <v>180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6">
        <v>14</v>
      </c>
      <c r="O403" s="4" t="s">
        <v>21</v>
      </c>
    </row>
    <row r="404" spans="1:15" ht="14.25" customHeight="1" x14ac:dyDescent="0.25">
      <c r="A404" s="9">
        <v>44817</v>
      </c>
      <c r="B404" s="4" t="s">
        <v>15</v>
      </c>
      <c r="C404" s="4"/>
      <c r="D404" s="3" t="s">
        <v>181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6">
        <v>9.5</v>
      </c>
      <c r="O404" s="4" t="s">
        <v>20</v>
      </c>
    </row>
    <row r="405" spans="1:15" ht="14.25" customHeight="1" x14ac:dyDescent="0.25">
      <c r="A405" s="9">
        <v>44817</v>
      </c>
      <c r="B405" s="4" t="s">
        <v>15</v>
      </c>
      <c r="C405" s="4"/>
      <c r="D405" s="3" t="s">
        <v>182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6">
        <f>27+17+10+7</f>
        <v>61</v>
      </c>
      <c r="O405" s="4" t="s">
        <v>20</v>
      </c>
    </row>
    <row r="406" spans="1:15" ht="14.25" customHeight="1" x14ac:dyDescent="0.25">
      <c r="A406" s="9">
        <v>44817</v>
      </c>
      <c r="B406" s="4" t="s">
        <v>13</v>
      </c>
      <c r="C406" s="4"/>
      <c r="D406" s="3" t="s">
        <v>183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6">
        <v>9</v>
      </c>
      <c r="O406" s="4" t="s">
        <v>21</v>
      </c>
    </row>
    <row r="407" spans="1:15" ht="14.25" customHeight="1" x14ac:dyDescent="0.25">
      <c r="A407" s="9">
        <v>44817</v>
      </c>
      <c r="B407" s="4" t="s">
        <v>13</v>
      </c>
      <c r="C407" s="4"/>
      <c r="D407" s="3" t="s">
        <v>184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6">
        <f>9+27</f>
        <v>36</v>
      </c>
      <c r="O407" s="4" t="s">
        <v>21</v>
      </c>
    </row>
    <row r="408" spans="1:15" ht="14.25" customHeight="1" x14ac:dyDescent="0.25">
      <c r="A408" s="9">
        <v>44817</v>
      </c>
      <c r="B408" s="4" t="s">
        <v>13</v>
      </c>
      <c r="C408" s="4"/>
      <c r="D408" s="3" t="s">
        <v>185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6">
        <v>9.5</v>
      </c>
      <c r="O408" s="4" t="s">
        <v>21</v>
      </c>
    </row>
    <row r="409" spans="1:15" ht="14.25" customHeight="1" x14ac:dyDescent="0.25">
      <c r="A409" s="9">
        <v>44817</v>
      </c>
      <c r="B409" s="4" t="s">
        <v>13</v>
      </c>
      <c r="C409" s="4"/>
      <c r="D409" s="3" t="s">
        <v>186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6">
        <v>9</v>
      </c>
      <c r="O409" s="4" t="s">
        <v>21</v>
      </c>
    </row>
    <row r="410" spans="1:15" ht="14.25" customHeight="1" x14ac:dyDescent="0.25">
      <c r="A410" s="9">
        <v>44817</v>
      </c>
      <c r="B410" s="4" t="s">
        <v>13</v>
      </c>
      <c r="C410" s="4"/>
      <c r="D410" s="3" t="s">
        <v>187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6">
        <v>2</v>
      </c>
      <c r="O410" s="4" t="s">
        <v>21</v>
      </c>
    </row>
    <row r="411" spans="1:15" ht="14.25" customHeight="1" x14ac:dyDescent="0.25">
      <c r="A411" s="9">
        <v>44817</v>
      </c>
      <c r="B411" s="4" t="s">
        <v>13</v>
      </c>
      <c r="C411" s="4"/>
      <c r="D411" s="3" t="s">
        <v>188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6">
        <v>14</v>
      </c>
      <c r="O411" s="4" t="s">
        <v>21</v>
      </c>
    </row>
    <row r="412" spans="1:15" ht="14.25" customHeight="1" x14ac:dyDescent="0.25">
      <c r="A412" s="9">
        <v>44817</v>
      </c>
      <c r="B412" s="4" t="s">
        <v>13</v>
      </c>
      <c r="C412" s="4"/>
      <c r="D412" s="3" t="s">
        <v>189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6">
        <v>9</v>
      </c>
      <c r="O412" s="4" t="s">
        <v>21</v>
      </c>
    </row>
    <row r="413" spans="1:15" ht="14.25" customHeight="1" x14ac:dyDescent="0.25">
      <c r="A413" s="9">
        <v>44817</v>
      </c>
      <c r="B413" s="4" t="s">
        <v>13</v>
      </c>
      <c r="C413" s="4"/>
      <c r="D413" s="3" t="s">
        <v>190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6">
        <v>9.5</v>
      </c>
      <c r="O413" s="4" t="s">
        <v>21</v>
      </c>
    </row>
    <row r="414" spans="1:15" ht="14.25" customHeight="1" x14ac:dyDescent="0.25">
      <c r="A414" s="9">
        <v>44817</v>
      </c>
      <c r="B414" s="4" t="s">
        <v>13</v>
      </c>
      <c r="C414" s="4"/>
      <c r="D414" s="3" t="s">
        <v>191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6">
        <f>27+7+2</f>
        <v>36</v>
      </c>
      <c r="O414" s="4" t="s">
        <v>21</v>
      </c>
    </row>
    <row r="415" spans="1:15" ht="14.25" customHeight="1" x14ac:dyDescent="0.25">
      <c r="A415" s="9">
        <v>44817</v>
      </c>
      <c r="B415" s="4" t="s">
        <v>13</v>
      </c>
      <c r="C415" s="4"/>
      <c r="D415" s="3" t="s">
        <v>192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6">
        <v>9.5</v>
      </c>
      <c r="O415" s="4" t="s">
        <v>21</v>
      </c>
    </row>
    <row r="416" spans="1:15" ht="14.25" customHeight="1" x14ac:dyDescent="0.25">
      <c r="A416" s="9">
        <v>44817</v>
      </c>
      <c r="B416" s="4" t="s">
        <v>13</v>
      </c>
      <c r="C416" s="4"/>
      <c r="D416" s="3" t="s">
        <v>193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6">
        <v>9</v>
      </c>
      <c r="O416" s="4" t="s">
        <v>21</v>
      </c>
    </row>
    <row r="417" spans="1:15" ht="14.25" customHeight="1" x14ac:dyDescent="0.25">
      <c r="A417" s="9">
        <v>44817</v>
      </c>
      <c r="B417" s="4" t="s">
        <v>13</v>
      </c>
      <c r="C417" s="4"/>
      <c r="D417" s="3" t="s">
        <v>194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6">
        <f>27+7+2</f>
        <v>36</v>
      </c>
      <c r="O417" s="4" t="s">
        <v>21</v>
      </c>
    </row>
    <row r="418" spans="1:15" ht="14.25" customHeight="1" x14ac:dyDescent="0.25">
      <c r="A418" s="9">
        <v>44817</v>
      </c>
      <c r="B418" s="4" t="s">
        <v>13</v>
      </c>
      <c r="C418" s="4"/>
      <c r="D418" s="3" t="s">
        <v>195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6">
        <v>9</v>
      </c>
      <c r="O418" s="4" t="s">
        <v>21</v>
      </c>
    </row>
    <row r="419" spans="1:15" ht="14.25" customHeight="1" x14ac:dyDescent="0.25">
      <c r="A419" s="9">
        <v>44817</v>
      </c>
      <c r="B419" s="4" t="s">
        <v>13</v>
      </c>
      <c r="C419" s="4"/>
      <c r="D419" s="3" t="s">
        <v>196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6">
        <v>9</v>
      </c>
      <c r="O419" s="4" t="s">
        <v>20</v>
      </c>
    </row>
    <row r="420" spans="1:15" ht="14.25" customHeight="1" x14ac:dyDescent="0.25">
      <c r="A420" s="9">
        <v>44817</v>
      </c>
      <c r="B420" s="4" t="s">
        <v>13</v>
      </c>
      <c r="C420" s="4"/>
      <c r="D420" s="3" t="s">
        <v>197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6">
        <v>9</v>
      </c>
      <c r="O420" s="4" t="s">
        <v>20</v>
      </c>
    </row>
    <row r="421" spans="1:15" ht="14.25" customHeight="1" x14ac:dyDescent="0.25">
      <c r="A421" s="9">
        <v>44817</v>
      </c>
      <c r="B421" s="4" t="s">
        <v>13</v>
      </c>
      <c r="C421" s="4"/>
      <c r="D421" s="3" t="s">
        <v>198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6">
        <f>9+24</f>
        <v>33</v>
      </c>
      <c r="O421" s="4" t="s">
        <v>20</v>
      </c>
    </row>
    <row r="422" spans="1:15" ht="14.25" customHeight="1" x14ac:dyDescent="0.25">
      <c r="A422" s="9">
        <v>44817</v>
      </c>
      <c r="B422" s="4" t="s">
        <v>13</v>
      </c>
      <c r="C422" s="4"/>
      <c r="D422" s="3" t="s">
        <v>199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6">
        <f>27+7+7</f>
        <v>41</v>
      </c>
      <c r="O422" s="4" t="s">
        <v>20</v>
      </c>
    </row>
    <row r="423" spans="1:15" ht="14.25" customHeight="1" x14ac:dyDescent="0.25">
      <c r="A423" s="9">
        <v>44817</v>
      </c>
      <c r="B423" s="4" t="s">
        <v>13</v>
      </c>
      <c r="C423" s="4"/>
      <c r="D423" s="3" t="s">
        <v>200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6">
        <f>27+7+7</f>
        <v>41</v>
      </c>
      <c r="O423" s="4" t="s">
        <v>20</v>
      </c>
    </row>
    <row r="424" spans="1:15" ht="14.25" customHeight="1" x14ac:dyDescent="0.25">
      <c r="A424" s="9">
        <v>44817</v>
      </c>
      <c r="B424" s="4" t="s">
        <v>13</v>
      </c>
      <c r="C424" s="4"/>
      <c r="D424" s="3" t="s">
        <v>201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6">
        <v>9</v>
      </c>
      <c r="O424" s="4" t="s">
        <v>20</v>
      </c>
    </row>
    <row r="425" spans="1:15" ht="14.25" customHeight="1" x14ac:dyDescent="0.25">
      <c r="A425" s="9">
        <v>44817</v>
      </c>
      <c r="B425" s="4" t="s">
        <v>13</v>
      </c>
      <c r="C425" s="4"/>
      <c r="D425" s="3" t="s">
        <v>202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6">
        <v>9</v>
      </c>
      <c r="O425" s="4" t="s">
        <v>20</v>
      </c>
    </row>
    <row r="426" spans="1:15" ht="14.25" customHeight="1" x14ac:dyDescent="0.25">
      <c r="A426" s="9">
        <v>44817</v>
      </c>
      <c r="B426" s="4" t="s">
        <v>13</v>
      </c>
      <c r="C426" s="4"/>
      <c r="D426" s="3" t="s">
        <v>203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6">
        <v>9</v>
      </c>
      <c r="O426" s="4" t="s">
        <v>20</v>
      </c>
    </row>
    <row r="427" spans="1:15" ht="14.25" customHeight="1" x14ac:dyDescent="0.25">
      <c r="A427" s="9">
        <v>44817</v>
      </c>
      <c r="B427" s="4" t="s">
        <v>13</v>
      </c>
      <c r="C427" s="4"/>
      <c r="D427" s="3" t="s">
        <v>204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6">
        <v>9</v>
      </c>
      <c r="O427" s="4" t="s">
        <v>20</v>
      </c>
    </row>
    <row r="428" spans="1:15" ht="14.25" customHeight="1" x14ac:dyDescent="0.25">
      <c r="A428" s="9">
        <v>44817</v>
      </c>
      <c r="B428" s="4" t="s">
        <v>13</v>
      </c>
      <c r="C428" s="4"/>
      <c r="D428" s="3" t="s">
        <v>205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6">
        <v>9</v>
      </c>
      <c r="O428" s="4" t="s">
        <v>20</v>
      </c>
    </row>
    <row r="429" spans="1:15" ht="14.25" customHeight="1" x14ac:dyDescent="0.25">
      <c r="A429" s="9">
        <v>44817</v>
      </c>
      <c r="B429" s="4" t="s">
        <v>13</v>
      </c>
      <c r="C429" s="4"/>
      <c r="D429" s="3" t="s">
        <v>206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6">
        <f>9+24</f>
        <v>33</v>
      </c>
      <c r="O429" s="4" t="s">
        <v>20</v>
      </c>
    </row>
    <row r="430" spans="1:15" ht="14.25" customHeight="1" x14ac:dyDescent="0.25">
      <c r="A430" s="9">
        <v>44817</v>
      </c>
      <c r="B430" s="4" t="s">
        <v>14</v>
      </c>
      <c r="C430" s="4"/>
      <c r="D430" s="3" t="s">
        <v>207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6">
        <f>7+57+7</f>
        <v>71</v>
      </c>
      <c r="O430" s="4" t="s">
        <v>21</v>
      </c>
    </row>
    <row r="431" spans="1:15" ht="14.25" customHeight="1" x14ac:dyDescent="0.25">
      <c r="A431" s="9">
        <v>44817</v>
      </c>
      <c r="B431" s="4" t="s">
        <v>14</v>
      </c>
      <c r="C431" s="4"/>
      <c r="D431" s="3" t="s">
        <v>208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6">
        <v>14</v>
      </c>
      <c r="O431" s="4" t="s">
        <v>21</v>
      </c>
    </row>
    <row r="432" spans="1:15" ht="14.25" customHeight="1" x14ac:dyDescent="0.25">
      <c r="A432" s="9">
        <v>44817</v>
      </c>
      <c r="B432" s="4" t="s">
        <v>14</v>
      </c>
      <c r="C432" s="4"/>
      <c r="D432" s="3" t="s">
        <v>209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6">
        <f>27+7+7</f>
        <v>41</v>
      </c>
      <c r="O432" s="4" t="s">
        <v>21</v>
      </c>
    </row>
    <row r="433" spans="1:15" ht="14.25" customHeight="1" x14ac:dyDescent="0.25">
      <c r="A433" s="9">
        <v>44817</v>
      </c>
      <c r="B433" s="4" t="s">
        <v>14</v>
      </c>
      <c r="C433" s="4"/>
      <c r="D433" s="3" t="s">
        <v>210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6">
        <v>14</v>
      </c>
      <c r="O433" s="4" t="s">
        <v>21</v>
      </c>
    </row>
    <row r="434" spans="1:15" ht="14.25" customHeight="1" x14ac:dyDescent="0.25">
      <c r="A434" s="9">
        <v>44817</v>
      </c>
      <c r="B434" s="4" t="s">
        <v>14</v>
      </c>
      <c r="C434" s="4"/>
      <c r="D434" s="3" t="s">
        <v>211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6">
        <v>14</v>
      </c>
      <c r="O434" s="4" t="s">
        <v>21</v>
      </c>
    </row>
    <row r="435" spans="1:15" ht="14.25" customHeight="1" x14ac:dyDescent="0.25">
      <c r="A435" s="9">
        <v>44817</v>
      </c>
      <c r="B435" s="4" t="s">
        <v>14</v>
      </c>
      <c r="C435" s="4"/>
      <c r="D435" s="3" t="s">
        <v>212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6">
        <v>24</v>
      </c>
      <c r="O435" s="4" t="s">
        <v>21</v>
      </c>
    </row>
    <row r="436" spans="1:15" ht="14.25" customHeight="1" x14ac:dyDescent="0.25">
      <c r="A436" s="9">
        <v>44817</v>
      </c>
      <c r="B436" s="4" t="s">
        <v>14</v>
      </c>
      <c r="C436" s="4"/>
      <c r="D436" s="3" t="s">
        <v>213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6">
        <v>14</v>
      </c>
      <c r="O436" s="4" t="s">
        <v>21</v>
      </c>
    </row>
    <row r="437" spans="1:15" ht="14.25" customHeight="1" x14ac:dyDescent="0.25">
      <c r="A437" s="9">
        <v>44817</v>
      </c>
      <c r="B437" s="4" t="s">
        <v>14</v>
      </c>
      <c r="C437" s="4"/>
      <c r="D437" s="3" t="s">
        <v>214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6">
        <f>9.5+24</f>
        <v>33.5</v>
      </c>
      <c r="O437" s="4" t="s">
        <v>21</v>
      </c>
    </row>
    <row r="438" spans="1:15" ht="14.25" customHeight="1" x14ac:dyDescent="0.25">
      <c r="A438" s="9">
        <v>44817</v>
      </c>
      <c r="B438" s="4" t="s">
        <v>14</v>
      </c>
      <c r="C438" s="4"/>
      <c r="D438" s="3" t="s">
        <v>215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6">
        <f>7+7</f>
        <v>14</v>
      </c>
      <c r="O438" s="4" t="s">
        <v>21</v>
      </c>
    </row>
    <row r="439" spans="1:15" ht="14.25" customHeight="1" x14ac:dyDescent="0.25">
      <c r="A439" s="9">
        <v>44817</v>
      </c>
      <c r="B439" s="4" t="s">
        <v>14</v>
      </c>
      <c r="C439" s="4"/>
      <c r="D439" s="3" t="s">
        <v>216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6">
        <v>14</v>
      </c>
      <c r="O439" s="4" t="s">
        <v>20</v>
      </c>
    </row>
    <row r="440" spans="1:15" ht="14.25" customHeight="1" x14ac:dyDescent="0.25">
      <c r="A440" s="9">
        <v>44817</v>
      </c>
      <c r="B440" s="4" t="s">
        <v>14</v>
      </c>
      <c r="C440" s="4"/>
      <c r="D440" s="3" t="s">
        <v>217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6">
        <v>26</v>
      </c>
      <c r="O440" s="4" t="s">
        <v>20</v>
      </c>
    </row>
    <row r="441" spans="1:15" ht="14.25" customHeight="1" x14ac:dyDescent="0.25">
      <c r="A441" s="9">
        <v>44817</v>
      </c>
      <c r="B441" s="4" t="s">
        <v>14</v>
      </c>
      <c r="C441" s="4"/>
      <c r="D441" s="3" t="s">
        <v>218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6">
        <v>14</v>
      </c>
      <c r="O441" s="4" t="s">
        <v>20</v>
      </c>
    </row>
    <row r="442" spans="1:15" ht="14.25" customHeight="1" x14ac:dyDescent="0.25">
      <c r="A442" s="9">
        <v>44817</v>
      </c>
      <c r="B442" s="4" t="s">
        <v>14</v>
      </c>
      <c r="C442" s="4"/>
      <c r="D442" s="3" t="s">
        <v>219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6">
        <f>9+27</f>
        <v>36</v>
      </c>
      <c r="O442" s="4" t="s">
        <v>20</v>
      </c>
    </row>
    <row r="443" spans="1:15" ht="14.25" customHeight="1" x14ac:dyDescent="0.25">
      <c r="A443" s="9">
        <v>44817</v>
      </c>
      <c r="B443" s="4" t="s">
        <v>14</v>
      </c>
      <c r="C443" s="4"/>
      <c r="D443" s="3" t="s">
        <v>220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6">
        <v>14</v>
      </c>
      <c r="O443" s="4" t="s">
        <v>20</v>
      </c>
    </row>
    <row r="444" spans="1:15" ht="14.25" customHeight="1" x14ac:dyDescent="0.25">
      <c r="A444" s="9">
        <v>44817</v>
      </c>
      <c r="B444" s="4" t="s">
        <v>14</v>
      </c>
      <c r="C444" s="4"/>
      <c r="D444" s="3" t="s">
        <v>221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6">
        <f>14+24+2</f>
        <v>40</v>
      </c>
      <c r="O444" s="4" t="s">
        <v>20</v>
      </c>
    </row>
    <row r="445" spans="1:15" ht="14.25" customHeight="1" x14ac:dyDescent="0.25">
      <c r="A445" s="9">
        <v>44817</v>
      </c>
      <c r="B445" s="4" t="s">
        <v>14</v>
      </c>
      <c r="C445" s="4"/>
      <c r="D445" s="3" t="s">
        <v>222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6">
        <v>14</v>
      </c>
      <c r="O445" s="4" t="s">
        <v>20</v>
      </c>
    </row>
    <row r="446" spans="1:15" ht="14.25" customHeight="1" x14ac:dyDescent="0.25">
      <c r="A446" s="9">
        <v>44817</v>
      </c>
      <c r="B446" s="4" t="s">
        <v>14</v>
      </c>
      <c r="C446" s="4"/>
      <c r="D446" s="3" t="s">
        <v>223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6">
        <v>26</v>
      </c>
      <c r="O446" s="4" t="s">
        <v>20</v>
      </c>
    </row>
    <row r="447" spans="1:15" ht="14.25" customHeight="1" x14ac:dyDescent="0.25">
      <c r="A447" s="9">
        <v>44817</v>
      </c>
      <c r="B447" s="4" t="s">
        <v>14</v>
      </c>
      <c r="C447" s="4"/>
      <c r="D447" s="3" t="s">
        <v>224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6">
        <v>26</v>
      </c>
      <c r="O447" s="4" t="s">
        <v>20</v>
      </c>
    </row>
    <row r="448" spans="1:15" ht="14.25" customHeight="1" x14ac:dyDescent="0.25">
      <c r="A448" s="9">
        <v>44817</v>
      </c>
      <c r="B448" s="4" t="s">
        <v>14</v>
      </c>
      <c r="C448" s="4"/>
      <c r="D448" s="3" t="s">
        <v>225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6">
        <v>14</v>
      </c>
      <c r="O448" s="4" t="s">
        <v>20</v>
      </c>
    </row>
    <row r="449" spans="1:15" ht="14.25" customHeight="1" x14ac:dyDescent="0.25">
      <c r="A449" s="9">
        <v>44817</v>
      </c>
      <c r="B449" s="4" t="s">
        <v>13</v>
      </c>
      <c r="C449" s="4"/>
      <c r="D449" s="3" t="s">
        <v>1515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6">
        <v>9.5</v>
      </c>
      <c r="O449" s="4" t="s">
        <v>21</v>
      </c>
    </row>
    <row r="450" spans="1:15" ht="14.25" customHeight="1" x14ac:dyDescent="0.25">
      <c r="A450" s="9">
        <v>44817</v>
      </c>
      <c r="B450" s="4" t="s">
        <v>13</v>
      </c>
      <c r="C450" s="4"/>
      <c r="D450" s="3" t="s">
        <v>1514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6">
        <v>36</v>
      </c>
      <c r="O450" s="4" t="s">
        <v>20</v>
      </c>
    </row>
    <row r="451" spans="1:15" ht="14.25" customHeight="1" x14ac:dyDescent="0.25">
      <c r="A451" s="9">
        <v>44817</v>
      </c>
      <c r="B451" s="4" t="s">
        <v>13</v>
      </c>
      <c r="C451" s="4"/>
      <c r="D451" s="3" t="s">
        <v>1513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6">
        <v>9</v>
      </c>
      <c r="O451" s="4" t="s">
        <v>20</v>
      </c>
    </row>
    <row r="452" spans="1:15" ht="14.25" customHeight="1" x14ac:dyDescent="0.25">
      <c r="A452" s="9">
        <v>44817</v>
      </c>
      <c r="B452" s="4" t="s">
        <v>13</v>
      </c>
      <c r="C452" s="4"/>
      <c r="D452" s="3" t="s">
        <v>1512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6">
        <v>9</v>
      </c>
      <c r="O452" s="4" t="s">
        <v>20</v>
      </c>
    </row>
    <row r="453" spans="1:15" ht="14.25" customHeight="1" x14ac:dyDescent="0.25">
      <c r="A453" s="9">
        <v>44817</v>
      </c>
      <c r="B453" s="4" t="s">
        <v>13</v>
      </c>
      <c r="C453" s="4"/>
      <c r="D453" s="3" t="s">
        <v>1511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6">
        <v>35</v>
      </c>
      <c r="O453" s="4" t="s">
        <v>20</v>
      </c>
    </row>
    <row r="454" spans="1:15" ht="14.25" customHeight="1" x14ac:dyDescent="0.25">
      <c r="A454" s="9">
        <v>44817</v>
      </c>
      <c r="B454" s="4" t="s">
        <v>13</v>
      </c>
      <c r="C454" s="4"/>
      <c r="D454" s="3" t="s">
        <v>1510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6">
        <v>9</v>
      </c>
      <c r="O454" s="4" t="s">
        <v>20</v>
      </c>
    </row>
    <row r="455" spans="1:15" ht="14.25" customHeight="1" x14ac:dyDescent="0.25">
      <c r="A455" s="9">
        <v>44817</v>
      </c>
      <c r="B455" s="4" t="s">
        <v>13</v>
      </c>
      <c r="C455" s="4"/>
      <c r="D455" s="3" t="s">
        <v>1509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6">
        <v>60</v>
      </c>
      <c r="O455" s="4" t="s">
        <v>20</v>
      </c>
    </row>
    <row r="456" spans="1:15" ht="14.25" customHeight="1" x14ac:dyDescent="0.25">
      <c r="A456" s="9">
        <v>44817</v>
      </c>
      <c r="B456" s="4" t="s">
        <v>13</v>
      </c>
      <c r="C456" s="4"/>
      <c r="D456" s="3" t="s">
        <v>1508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6">
        <v>9</v>
      </c>
      <c r="O456" s="4" t="s">
        <v>19</v>
      </c>
    </row>
    <row r="457" spans="1:15" ht="14.25" customHeight="1" x14ac:dyDescent="0.25">
      <c r="A457" s="9">
        <v>44817</v>
      </c>
      <c r="B457" s="4" t="s">
        <v>13</v>
      </c>
      <c r="C457" s="4"/>
      <c r="D457" s="3" t="s">
        <v>1507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6">
        <v>9</v>
      </c>
      <c r="O457" s="4" t="s">
        <v>19</v>
      </c>
    </row>
    <row r="458" spans="1:15" ht="14.25" customHeight="1" x14ac:dyDescent="0.25">
      <c r="A458" s="9">
        <v>44817</v>
      </c>
      <c r="B458" s="4" t="s">
        <v>13</v>
      </c>
      <c r="C458" s="4"/>
      <c r="D458" s="3" t="s">
        <v>1506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6">
        <v>35</v>
      </c>
      <c r="O458" s="4" t="s">
        <v>19</v>
      </c>
    </row>
    <row r="459" spans="1:15" ht="14.25" customHeight="1" x14ac:dyDescent="0.25">
      <c r="A459" s="9">
        <v>44817</v>
      </c>
      <c r="B459" s="4" t="s">
        <v>13</v>
      </c>
      <c r="C459" s="4"/>
      <c r="D459" s="3" t="s">
        <v>1505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6">
        <v>18.5</v>
      </c>
      <c r="O459" s="4" t="s">
        <v>19</v>
      </c>
    </row>
    <row r="460" spans="1:15" ht="14.25" customHeight="1" x14ac:dyDescent="0.25">
      <c r="A460" s="9">
        <v>44817</v>
      </c>
      <c r="B460" s="4" t="s">
        <v>13</v>
      </c>
      <c r="C460" s="4"/>
      <c r="D460" s="3" t="s">
        <v>1504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6">
        <v>62</v>
      </c>
      <c r="O460" s="4" t="s">
        <v>19</v>
      </c>
    </row>
    <row r="461" spans="1:15" ht="14.25" customHeight="1" x14ac:dyDescent="0.25">
      <c r="A461" s="9">
        <v>44817</v>
      </c>
      <c r="B461" s="4" t="s">
        <v>13</v>
      </c>
      <c r="C461" s="4"/>
      <c r="D461" s="3" t="s">
        <v>1503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6">
        <v>9</v>
      </c>
      <c r="O461" s="4" t="s">
        <v>19</v>
      </c>
    </row>
    <row r="462" spans="1:15" ht="14.25" customHeight="1" x14ac:dyDescent="0.25">
      <c r="A462" s="9">
        <v>44817</v>
      </c>
      <c r="B462" s="4" t="s">
        <v>14</v>
      </c>
      <c r="C462" s="4"/>
      <c r="D462" s="3" t="s">
        <v>1502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6">
        <v>40</v>
      </c>
      <c r="O462" s="4" t="s">
        <v>19</v>
      </c>
    </row>
    <row r="463" spans="1:15" ht="14.25" customHeight="1" x14ac:dyDescent="0.25">
      <c r="A463" s="9">
        <v>44817</v>
      </c>
      <c r="B463" s="4" t="s">
        <v>14</v>
      </c>
      <c r="C463" s="4"/>
      <c r="D463" s="3" t="s">
        <v>1501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6">
        <v>14</v>
      </c>
      <c r="O463" s="4" t="s">
        <v>19</v>
      </c>
    </row>
    <row r="464" spans="1:15" ht="14.25" customHeight="1" x14ac:dyDescent="0.25">
      <c r="A464" s="9">
        <v>44817</v>
      </c>
      <c r="B464" s="4" t="s">
        <v>14</v>
      </c>
      <c r="C464" s="4"/>
      <c r="D464" s="3" t="s">
        <v>1500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6">
        <v>14</v>
      </c>
      <c r="O464" s="4" t="s">
        <v>19</v>
      </c>
    </row>
    <row r="465" spans="1:15" ht="14.25" customHeight="1" x14ac:dyDescent="0.25">
      <c r="A465" s="9">
        <v>44817</v>
      </c>
      <c r="B465" s="4" t="s">
        <v>14</v>
      </c>
      <c r="C465" s="4"/>
      <c r="D465" s="3" t="s">
        <v>1499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6">
        <v>9</v>
      </c>
      <c r="O465" s="4" t="s">
        <v>19</v>
      </c>
    </row>
    <row r="466" spans="1:15" ht="14.25" customHeight="1" x14ac:dyDescent="0.25">
      <c r="A466" s="9">
        <v>44817</v>
      </c>
      <c r="B466" s="4" t="s">
        <v>14</v>
      </c>
      <c r="C466" s="4"/>
      <c r="D466" s="3" t="s">
        <v>1498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6">
        <v>33.5</v>
      </c>
      <c r="O466" s="4" t="s">
        <v>19</v>
      </c>
    </row>
    <row r="467" spans="1:15" ht="14.25" customHeight="1" x14ac:dyDescent="0.25">
      <c r="A467" s="9">
        <v>44817</v>
      </c>
      <c r="B467" s="4" t="s">
        <v>14</v>
      </c>
      <c r="C467" s="4"/>
      <c r="D467" s="3" t="s">
        <v>1497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6">
        <v>36.5</v>
      </c>
      <c r="O467" s="4" t="s">
        <v>19</v>
      </c>
    </row>
    <row r="468" spans="1:15" ht="14.25" customHeight="1" x14ac:dyDescent="0.25">
      <c r="A468" s="9">
        <v>44817</v>
      </c>
      <c r="B468" s="4" t="s">
        <v>14</v>
      </c>
      <c r="C468" s="4"/>
      <c r="D468" s="3" t="s">
        <v>1496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6">
        <v>24</v>
      </c>
      <c r="O468" s="4" t="s">
        <v>19</v>
      </c>
    </row>
    <row r="469" spans="1:15" ht="14.25" customHeight="1" x14ac:dyDescent="0.25">
      <c r="A469" s="9">
        <v>44817</v>
      </c>
      <c r="B469" s="4" t="s">
        <v>14</v>
      </c>
      <c r="C469" s="4"/>
      <c r="D469" s="3" t="s">
        <v>1495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6">
        <v>24</v>
      </c>
      <c r="O469" s="4" t="s">
        <v>19</v>
      </c>
    </row>
    <row r="470" spans="1:15" ht="14.25" customHeight="1" x14ac:dyDescent="0.25">
      <c r="A470" s="9">
        <v>44817</v>
      </c>
      <c r="B470" s="4" t="s">
        <v>14</v>
      </c>
      <c r="C470" s="4"/>
      <c r="D470" s="3" t="s">
        <v>1494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6">
        <v>14</v>
      </c>
      <c r="O470" s="4" t="s">
        <v>19</v>
      </c>
    </row>
    <row r="471" spans="1:15" ht="14.25" customHeight="1" x14ac:dyDescent="0.25">
      <c r="A471" s="9">
        <v>44817</v>
      </c>
      <c r="B471" s="4" t="s">
        <v>14</v>
      </c>
      <c r="C471" s="4"/>
      <c r="D471" s="3" t="s">
        <v>1493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6">
        <v>24</v>
      </c>
      <c r="O471" s="4" t="s">
        <v>19</v>
      </c>
    </row>
    <row r="472" spans="1:15" ht="14.25" customHeight="1" x14ac:dyDescent="0.25">
      <c r="A472" s="9">
        <v>44817</v>
      </c>
      <c r="B472" s="4" t="s">
        <v>14</v>
      </c>
      <c r="C472" s="4"/>
      <c r="D472" s="3" t="s">
        <v>1492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6">
        <v>14</v>
      </c>
      <c r="O472" s="4" t="s">
        <v>19</v>
      </c>
    </row>
    <row r="473" spans="1:15" ht="14.25" customHeight="1" x14ac:dyDescent="0.25">
      <c r="A473" s="9">
        <v>44817</v>
      </c>
      <c r="B473" s="4" t="s">
        <v>14</v>
      </c>
      <c r="C473" s="4"/>
      <c r="D473" s="3" t="s">
        <v>1491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6">
        <v>35.5</v>
      </c>
      <c r="O473" s="4" t="s">
        <v>19</v>
      </c>
    </row>
    <row r="474" spans="1:15" ht="14.25" customHeight="1" x14ac:dyDescent="0.25">
      <c r="A474" s="9">
        <v>44817</v>
      </c>
      <c r="B474" s="4" t="s">
        <v>14</v>
      </c>
      <c r="C474" s="4"/>
      <c r="D474" s="3" t="s">
        <v>1490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6">
        <v>14</v>
      </c>
      <c r="O474" s="4" t="s">
        <v>19</v>
      </c>
    </row>
    <row r="475" spans="1:15" ht="14.25" customHeight="1" x14ac:dyDescent="0.25">
      <c r="A475" s="9">
        <v>44817</v>
      </c>
      <c r="B475" s="4" t="s">
        <v>14</v>
      </c>
      <c r="C475" s="4"/>
      <c r="D475" s="3" t="s">
        <v>1489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6">
        <v>14</v>
      </c>
      <c r="O475" s="4" t="s">
        <v>19</v>
      </c>
    </row>
    <row r="476" spans="1:15" ht="14.25" customHeight="1" x14ac:dyDescent="0.25">
      <c r="A476" s="9">
        <v>44817</v>
      </c>
      <c r="B476" s="4" t="s">
        <v>14</v>
      </c>
      <c r="C476" s="4"/>
      <c r="D476" s="3" t="s">
        <v>1488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6">
        <v>24</v>
      </c>
      <c r="O476" s="4" t="s">
        <v>19</v>
      </c>
    </row>
    <row r="477" spans="1:15" ht="14.25" customHeight="1" x14ac:dyDescent="0.25">
      <c r="A477" s="9">
        <v>44817</v>
      </c>
      <c r="B477" s="4" t="s">
        <v>14</v>
      </c>
      <c r="C477" s="4"/>
      <c r="D477" s="3" t="s">
        <v>1487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6">
        <v>14</v>
      </c>
      <c r="O477" s="4" t="s">
        <v>19</v>
      </c>
    </row>
    <row r="478" spans="1:15" ht="14.25" customHeight="1" x14ac:dyDescent="0.25">
      <c r="A478" s="9">
        <v>44817</v>
      </c>
      <c r="B478" s="4" t="s">
        <v>14</v>
      </c>
      <c r="C478" s="4"/>
      <c r="D478" s="3" t="s">
        <v>1486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6">
        <v>26</v>
      </c>
      <c r="O478" s="4" t="s">
        <v>19</v>
      </c>
    </row>
    <row r="479" spans="1:15" ht="14.25" customHeight="1" x14ac:dyDescent="0.25">
      <c r="A479" s="9">
        <v>44817</v>
      </c>
      <c r="B479" s="4" t="s">
        <v>14</v>
      </c>
      <c r="C479" s="4"/>
      <c r="D479" s="3" t="s">
        <v>1485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6">
        <v>74.5</v>
      </c>
      <c r="O479" s="4" t="s">
        <v>20</v>
      </c>
    </row>
    <row r="480" spans="1:15" ht="14.25" customHeight="1" x14ac:dyDescent="0.25">
      <c r="A480" s="9">
        <v>44817</v>
      </c>
      <c r="B480" s="4" t="s">
        <v>14</v>
      </c>
      <c r="C480" s="4"/>
      <c r="D480" s="3" t="s">
        <v>1484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6">
        <v>68</v>
      </c>
      <c r="O480" s="4" t="s">
        <v>20</v>
      </c>
    </row>
    <row r="481" spans="1:15" ht="14.25" customHeight="1" x14ac:dyDescent="0.25">
      <c r="A481" s="9">
        <v>44817</v>
      </c>
      <c r="B481" s="4" t="s">
        <v>14</v>
      </c>
      <c r="C481" s="4"/>
      <c r="D481" s="3" t="s">
        <v>1483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6">
        <v>14</v>
      </c>
      <c r="O481" s="4" t="s">
        <v>20</v>
      </c>
    </row>
    <row r="482" spans="1:15" ht="14.25" customHeight="1" x14ac:dyDescent="0.25">
      <c r="A482" s="9">
        <v>44817</v>
      </c>
      <c r="B482" s="4" t="s">
        <v>14</v>
      </c>
      <c r="C482" s="4"/>
      <c r="D482" s="3" t="s">
        <v>1482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6">
        <v>14</v>
      </c>
      <c r="O482" s="4" t="s">
        <v>20</v>
      </c>
    </row>
    <row r="483" spans="1:15" ht="14.25" customHeight="1" x14ac:dyDescent="0.25">
      <c r="A483" s="9">
        <v>44817</v>
      </c>
      <c r="B483" s="4" t="s">
        <v>14</v>
      </c>
      <c r="C483" s="4"/>
      <c r="D483" s="3" t="s">
        <v>1481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6">
        <v>38</v>
      </c>
      <c r="O483" s="4" t="s">
        <v>20</v>
      </c>
    </row>
    <row r="484" spans="1:15" ht="14.25" customHeight="1" x14ac:dyDescent="0.25">
      <c r="A484" s="9">
        <v>44817</v>
      </c>
      <c r="B484" s="4" t="s">
        <v>15</v>
      </c>
      <c r="C484" s="4"/>
      <c r="D484" s="3" t="s">
        <v>1480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6">
        <v>19</v>
      </c>
      <c r="O484" s="4" t="s">
        <v>19</v>
      </c>
    </row>
    <row r="485" spans="1:15" ht="14.25" customHeight="1" x14ac:dyDescent="0.25">
      <c r="A485" s="9">
        <v>44817</v>
      </c>
      <c r="B485" s="4" t="s">
        <v>15</v>
      </c>
      <c r="C485" s="4"/>
      <c r="D485" s="3" t="s">
        <v>1479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6">
        <v>75</v>
      </c>
      <c r="O485" s="4" t="s">
        <v>19</v>
      </c>
    </row>
    <row r="486" spans="1:15" ht="14.25" customHeight="1" x14ac:dyDescent="0.25">
      <c r="A486" s="9">
        <v>44818</v>
      </c>
      <c r="B486" s="4" t="s">
        <v>15</v>
      </c>
      <c r="C486" s="4"/>
      <c r="D486" s="3" t="s">
        <v>226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6">
        <f>10+7+12</f>
        <v>29</v>
      </c>
      <c r="O486" s="4" t="s">
        <v>21</v>
      </c>
    </row>
    <row r="487" spans="1:15" ht="14.25" customHeight="1" x14ac:dyDescent="0.25">
      <c r="A487" s="9">
        <v>44818</v>
      </c>
      <c r="B487" s="4" t="s">
        <v>15</v>
      </c>
      <c r="C487" s="4"/>
      <c r="D487" s="3" t="s">
        <v>227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6">
        <f>7+20+22</f>
        <v>49</v>
      </c>
      <c r="O487" s="4" t="s">
        <v>21</v>
      </c>
    </row>
    <row r="488" spans="1:15" ht="14.25" customHeight="1" x14ac:dyDescent="0.25">
      <c r="A488" s="9">
        <v>44818</v>
      </c>
      <c r="B488" s="4" t="s">
        <v>15</v>
      </c>
      <c r="C488" s="4"/>
      <c r="D488" s="3" t="s">
        <v>228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6">
        <v>24</v>
      </c>
      <c r="O488" s="4" t="s">
        <v>20</v>
      </c>
    </row>
    <row r="489" spans="1:15" ht="14.25" customHeight="1" x14ac:dyDescent="0.25">
      <c r="A489" s="9">
        <v>44818</v>
      </c>
      <c r="B489" s="4" t="s">
        <v>15</v>
      </c>
      <c r="C489" s="4"/>
      <c r="D489" s="3" t="s">
        <v>229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6">
        <f>14+5+24+27</f>
        <v>70</v>
      </c>
      <c r="O489" s="4" t="s">
        <v>20</v>
      </c>
    </row>
    <row r="490" spans="1:15" ht="14.25" customHeight="1" x14ac:dyDescent="0.25">
      <c r="A490" s="9">
        <v>44818</v>
      </c>
      <c r="B490" s="4" t="s">
        <v>13</v>
      </c>
      <c r="C490" s="4"/>
      <c r="D490" s="3" t="s">
        <v>230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6">
        <f>9+27+2+24</f>
        <v>62</v>
      </c>
      <c r="O490" s="4" t="s">
        <v>20</v>
      </c>
    </row>
    <row r="491" spans="1:15" ht="14.25" customHeight="1" x14ac:dyDescent="0.25">
      <c r="A491" s="9">
        <v>44818</v>
      </c>
      <c r="B491" s="4" t="s">
        <v>13</v>
      </c>
      <c r="C491" s="4"/>
      <c r="D491" s="3" t="s">
        <v>231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6">
        <v>24</v>
      </c>
      <c r="O491" s="4" t="s">
        <v>20</v>
      </c>
    </row>
    <row r="492" spans="1:15" ht="14.25" customHeight="1" x14ac:dyDescent="0.25">
      <c r="A492" s="9">
        <v>44818</v>
      </c>
      <c r="B492" s="4" t="s">
        <v>13</v>
      </c>
      <c r="C492" s="4"/>
      <c r="D492" s="3" t="s">
        <v>232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6">
        <f>7+27+27+2+2</f>
        <v>65</v>
      </c>
      <c r="O492" s="4" t="s">
        <v>20</v>
      </c>
    </row>
    <row r="493" spans="1:15" ht="14.25" customHeight="1" x14ac:dyDescent="0.25">
      <c r="A493" s="9">
        <v>44818</v>
      </c>
      <c r="B493" s="4" t="s">
        <v>13</v>
      </c>
      <c r="C493" s="4"/>
      <c r="D493" s="3" t="s">
        <v>233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6">
        <v>14</v>
      </c>
      <c r="O493" s="4" t="s">
        <v>20</v>
      </c>
    </row>
    <row r="494" spans="1:15" ht="14.25" customHeight="1" x14ac:dyDescent="0.25">
      <c r="A494" s="9">
        <v>44818</v>
      </c>
      <c r="B494" s="4" t="s">
        <v>13</v>
      </c>
      <c r="C494" s="4"/>
      <c r="D494" s="3" t="s">
        <v>234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6">
        <v>14</v>
      </c>
      <c r="O494" s="4" t="s">
        <v>20</v>
      </c>
    </row>
    <row r="495" spans="1:15" ht="14.25" customHeight="1" x14ac:dyDescent="0.25">
      <c r="A495" s="9">
        <v>44818</v>
      </c>
      <c r="B495" s="4" t="s">
        <v>13</v>
      </c>
      <c r="C495" s="4"/>
      <c r="D495" s="3" t="s">
        <v>235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6">
        <v>9</v>
      </c>
      <c r="O495" s="4" t="s">
        <v>20</v>
      </c>
    </row>
    <row r="496" spans="1:15" ht="14.25" customHeight="1" x14ac:dyDescent="0.25">
      <c r="A496" s="9">
        <v>44818</v>
      </c>
      <c r="B496" s="4" t="s">
        <v>13</v>
      </c>
      <c r="C496" s="4"/>
      <c r="D496" s="3" t="s">
        <v>236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6">
        <f>9+27</f>
        <v>36</v>
      </c>
      <c r="O496" s="4" t="s">
        <v>20</v>
      </c>
    </row>
    <row r="497" spans="1:15" ht="14.25" customHeight="1" x14ac:dyDescent="0.25">
      <c r="A497" s="9">
        <v>44818</v>
      </c>
      <c r="B497" s="4" t="s">
        <v>13</v>
      </c>
      <c r="C497" s="4"/>
      <c r="D497" s="3" t="s">
        <v>237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6">
        <v>9</v>
      </c>
      <c r="O497" s="4" t="s">
        <v>20</v>
      </c>
    </row>
    <row r="498" spans="1:15" ht="14.25" customHeight="1" x14ac:dyDescent="0.25">
      <c r="A498" s="9">
        <v>44818</v>
      </c>
      <c r="B498" s="4" t="s">
        <v>13</v>
      </c>
      <c r="C498" s="4"/>
      <c r="D498" s="3" t="s">
        <v>238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6">
        <v>9</v>
      </c>
      <c r="O498" s="4" t="s">
        <v>20</v>
      </c>
    </row>
    <row r="499" spans="1:15" ht="14.25" customHeight="1" x14ac:dyDescent="0.25">
      <c r="A499" s="9">
        <v>44818</v>
      </c>
      <c r="B499" s="4" t="s">
        <v>13</v>
      </c>
      <c r="C499" s="4"/>
      <c r="D499" s="3" t="s">
        <v>239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6">
        <v>9.5</v>
      </c>
      <c r="O499" s="4" t="s">
        <v>20</v>
      </c>
    </row>
    <row r="500" spans="1:15" ht="14.25" customHeight="1" x14ac:dyDescent="0.25">
      <c r="A500" s="9">
        <v>44818</v>
      </c>
      <c r="B500" s="4" t="s">
        <v>13</v>
      </c>
      <c r="C500" s="4"/>
      <c r="D500" s="3" t="s">
        <v>240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6">
        <f>27+7+2</f>
        <v>36</v>
      </c>
      <c r="O500" s="4" t="s">
        <v>20</v>
      </c>
    </row>
    <row r="501" spans="1:15" ht="14.25" customHeight="1" x14ac:dyDescent="0.25">
      <c r="A501" s="9">
        <v>44818</v>
      </c>
      <c r="B501" s="4" t="s">
        <v>13</v>
      </c>
      <c r="C501" s="4"/>
      <c r="D501" s="3" t="s">
        <v>241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6">
        <f>9+27</f>
        <v>36</v>
      </c>
      <c r="O501" s="4" t="s">
        <v>20</v>
      </c>
    </row>
    <row r="502" spans="1:15" ht="14.25" customHeight="1" x14ac:dyDescent="0.25">
      <c r="A502" s="9">
        <v>44818</v>
      </c>
      <c r="B502" s="4" t="s">
        <v>13</v>
      </c>
      <c r="C502" s="4"/>
      <c r="D502" s="3" t="s">
        <v>242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6">
        <v>9</v>
      </c>
      <c r="O502" s="4" t="s">
        <v>20</v>
      </c>
    </row>
    <row r="503" spans="1:15" ht="14.25" customHeight="1" x14ac:dyDescent="0.25">
      <c r="A503" s="9">
        <v>44818</v>
      </c>
      <c r="B503" s="4" t="s">
        <v>13</v>
      </c>
      <c r="C503" s="4"/>
      <c r="D503" s="3" t="s">
        <v>243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6">
        <v>9</v>
      </c>
      <c r="O503" s="4" t="s">
        <v>19</v>
      </c>
    </row>
    <row r="504" spans="1:15" ht="14.25" customHeight="1" x14ac:dyDescent="0.25">
      <c r="A504" s="9">
        <v>44818</v>
      </c>
      <c r="B504" s="4" t="s">
        <v>13</v>
      </c>
      <c r="C504" s="4"/>
      <c r="D504" s="3" t="s">
        <v>244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6">
        <v>9</v>
      </c>
      <c r="O504" s="4" t="s">
        <v>19</v>
      </c>
    </row>
    <row r="505" spans="1:15" ht="14.25" customHeight="1" x14ac:dyDescent="0.25">
      <c r="A505" s="9">
        <v>44818</v>
      </c>
      <c r="B505" s="4" t="s">
        <v>13</v>
      </c>
      <c r="C505" s="4"/>
      <c r="D505" s="3" t="s">
        <v>245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6">
        <f>27+27+2+7</f>
        <v>63</v>
      </c>
      <c r="O505" s="4" t="s">
        <v>19</v>
      </c>
    </row>
    <row r="506" spans="1:15" ht="14.25" customHeight="1" x14ac:dyDescent="0.25">
      <c r="A506" s="9">
        <v>44818</v>
      </c>
      <c r="B506" s="4" t="s">
        <v>13</v>
      </c>
      <c r="C506" s="4"/>
      <c r="D506" s="3" t="s">
        <v>246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6">
        <v>9</v>
      </c>
      <c r="O506" s="4" t="s">
        <v>19</v>
      </c>
    </row>
    <row r="507" spans="1:15" ht="14.25" customHeight="1" x14ac:dyDescent="0.25">
      <c r="A507" s="9">
        <v>44818</v>
      </c>
      <c r="B507" s="4" t="s">
        <v>13</v>
      </c>
      <c r="C507" s="4"/>
      <c r="D507" s="3" t="s">
        <v>247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6">
        <f>9+27</f>
        <v>36</v>
      </c>
      <c r="O507" s="4" t="s">
        <v>21</v>
      </c>
    </row>
    <row r="508" spans="1:15" ht="14.25" customHeight="1" x14ac:dyDescent="0.25">
      <c r="A508" s="9">
        <v>44818</v>
      </c>
      <c r="B508" s="4" t="s">
        <v>13</v>
      </c>
      <c r="C508" s="4"/>
      <c r="D508" s="3" t="s">
        <v>248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6">
        <v>14</v>
      </c>
      <c r="O508" s="4" t="s">
        <v>21</v>
      </c>
    </row>
    <row r="509" spans="1:15" ht="14.25" customHeight="1" x14ac:dyDescent="0.25">
      <c r="A509" s="9">
        <v>44818</v>
      </c>
      <c r="B509" s="4" t="s">
        <v>13</v>
      </c>
      <c r="C509" s="4"/>
      <c r="D509" s="3" t="s">
        <v>249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6">
        <v>9</v>
      </c>
      <c r="O509" s="4" t="s">
        <v>21</v>
      </c>
    </row>
    <row r="510" spans="1:15" ht="14.25" customHeight="1" x14ac:dyDescent="0.25">
      <c r="A510" s="9">
        <v>44818</v>
      </c>
      <c r="B510" s="4" t="s">
        <v>13</v>
      </c>
      <c r="C510" s="4"/>
      <c r="D510" s="3" t="s">
        <v>250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6">
        <v>9</v>
      </c>
      <c r="O510" s="4" t="s">
        <v>21</v>
      </c>
    </row>
    <row r="511" spans="1:15" ht="14.25" customHeight="1" x14ac:dyDescent="0.25">
      <c r="A511" s="9">
        <v>44818</v>
      </c>
      <c r="B511" s="4" t="s">
        <v>13</v>
      </c>
      <c r="C511" s="4"/>
      <c r="D511" s="3" t="s">
        <v>251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6">
        <v>9</v>
      </c>
      <c r="O511" s="4" t="s">
        <v>21</v>
      </c>
    </row>
    <row r="512" spans="1:15" ht="14.25" customHeight="1" x14ac:dyDescent="0.25">
      <c r="A512" s="9">
        <v>44818</v>
      </c>
      <c r="B512" s="4" t="s">
        <v>13</v>
      </c>
      <c r="C512" s="4"/>
      <c r="D512" s="3" t="s">
        <v>252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6">
        <f>27+7+2</f>
        <v>36</v>
      </c>
      <c r="O512" s="4" t="s">
        <v>21</v>
      </c>
    </row>
    <row r="513" spans="1:15" ht="14.25" customHeight="1" x14ac:dyDescent="0.25">
      <c r="A513" s="9">
        <v>44818</v>
      </c>
      <c r="B513" s="4" t="s">
        <v>13</v>
      </c>
      <c r="C513" s="4"/>
      <c r="D513" s="3" t="s">
        <v>253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6">
        <f>27+7+2</f>
        <v>36</v>
      </c>
      <c r="O513" s="4" t="s">
        <v>21</v>
      </c>
    </row>
    <row r="514" spans="1:15" ht="14.25" customHeight="1" x14ac:dyDescent="0.25">
      <c r="A514" s="9">
        <v>44818</v>
      </c>
      <c r="B514" s="4" t="s">
        <v>13</v>
      </c>
      <c r="C514" s="4"/>
      <c r="D514" s="3" t="s">
        <v>254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6">
        <v>14</v>
      </c>
      <c r="O514" s="4" t="s">
        <v>21</v>
      </c>
    </row>
    <row r="515" spans="1:15" ht="14.25" customHeight="1" x14ac:dyDescent="0.25">
      <c r="A515" s="9">
        <v>44818</v>
      </c>
      <c r="B515" s="4" t="s">
        <v>13</v>
      </c>
      <c r="C515" s="4"/>
      <c r="D515" s="3" t="s">
        <v>255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6">
        <v>9</v>
      </c>
      <c r="O515" s="4" t="s">
        <v>21</v>
      </c>
    </row>
    <row r="516" spans="1:15" ht="14.25" customHeight="1" x14ac:dyDescent="0.25">
      <c r="A516" s="9">
        <v>44818</v>
      </c>
      <c r="B516" s="4" t="s">
        <v>13</v>
      </c>
      <c r="C516" s="4"/>
      <c r="D516" s="3" t="s">
        <v>256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6">
        <v>9</v>
      </c>
      <c r="O516" s="4" t="s">
        <v>21</v>
      </c>
    </row>
    <row r="517" spans="1:15" ht="14.25" customHeight="1" x14ac:dyDescent="0.25">
      <c r="A517" s="9">
        <v>44818</v>
      </c>
      <c r="B517" s="4" t="s">
        <v>13</v>
      </c>
      <c r="C517" s="4"/>
      <c r="D517" s="3" t="s">
        <v>257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6">
        <v>9</v>
      </c>
      <c r="O517" s="4" t="s">
        <v>21</v>
      </c>
    </row>
    <row r="518" spans="1:15" ht="14.25" customHeight="1" x14ac:dyDescent="0.25">
      <c r="A518" s="9">
        <v>44818</v>
      </c>
      <c r="B518" s="4" t="s">
        <v>13</v>
      </c>
      <c r="C518" s="4"/>
      <c r="D518" s="3" t="s">
        <v>258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6">
        <v>9</v>
      </c>
      <c r="O518" s="4" t="s">
        <v>21</v>
      </c>
    </row>
    <row r="519" spans="1:15" ht="14.25" customHeight="1" x14ac:dyDescent="0.25">
      <c r="A519" s="9">
        <v>44818</v>
      </c>
      <c r="B519" s="4" t="s">
        <v>13</v>
      </c>
      <c r="C519" s="4"/>
      <c r="D519" s="3" t="s">
        <v>259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6">
        <v>14</v>
      </c>
      <c r="O519" s="4" t="s">
        <v>21</v>
      </c>
    </row>
    <row r="520" spans="1:15" ht="14.25" customHeight="1" x14ac:dyDescent="0.25">
      <c r="A520" s="9">
        <v>44818</v>
      </c>
      <c r="B520" s="4" t="s">
        <v>14</v>
      </c>
      <c r="C520" s="4"/>
      <c r="D520" s="3" t="s">
        <v>260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6">
        <f>9.5+24</f>
        <v>33.5</v>
      </c>
      <c r="O520" s="4" t="s">
        <v>19</v>
      </c>
    </row>
    <row r="521" spans="1:15" ht="14.25" customHeight="1" x14ac:dyDescent="0.25">
      <c r="A521" s="9">
        <v>44818</v>
      </c>
      <c r="B521" s="4" t="s">
        <v>14</v>
      </c>
      <c r="C521" s="4"/>
      <c r="D521" s="3" t="s">
        <v>261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6">
        <v>24</v>
      </c>
      <c r="O521" s="4" t="s">
        <v>19</v>
      </c>
    </row>
    <row r="522" spans="1:15" ht="14.25" customHeight="1" x14ac:dyDescent="0.25">
      <c r="A522" s="9">
        <v>44818</v>
      </c>
      <c r="B522" s="4" t="s">
        <v>14</v>
      </c>
      <c r="C522" s="4"/>
      <c r="D522" s="3" t="s">
        <v>262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6">
        <v>14</v>
      </c>
      <c r="O522" s="4" t="s">
        <v>19</v>
      </c>
    </row>
    <row r="523" spans="1:15" ht="14.25" customHeight="1" x14ac:dyDescent="0.25">
      <c r="A523" s="9">
        <v>44818</v>
      </c>
      <c r="B523" s="4" t="s">
        <v>14</v>
      </c>
      <c r="C523" s="4"/>
      <c r="D523" s="3" t="s">
        <v>263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6">
        <f>14+27</f>
        <v>41</v>
      </c>
      <c r="O523" s="4" t="s">
        <v>19</v>
      </c>
    </row>
    <row r="524" spans="1:15" ht="14.25" customHeight="1" x14ac:dyDescent="0.25">
      <c r="A524" s="9">
        <v>44818</v>
      </c>
      <c r="B524" s="4" t="s">
        <v>14</v>
      </c>
      <c r="C524" s="4"/>
      <c r="D524" s="3" t="s">
        <v>264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6">
        <f>27+7</f>
        <v>34</v>
      </c>
      <c r="O524" s="4" t="s">
        <v>19</v>
      </c>
    </row>
    <row r="525" spans="1:15" ht="14.25" customHeight="1" x14ac:dyDescent="0.25">
      <c r="A525" s="9">
        <v>44818</v>
      </c>
      <c r="B525" s="4" t="s">
        <v>14</v>
      </c>
      <c r="C525" s="4"/>
      <c r="D525" s="3" t="s">
        <v>265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6">
        <f>24+7+7</f>
        <v>38</v>
      </c>
      <c r="O525" s="4" t="s">
        <v>19</v>
      </c>
    </row>
    <row r="526" spans="1:15" ht="14.25" customHeight="1" x14ac:dyDescent="0.25">
      <c r="A526" s="9">
        <v>44818</v>
      </c>
      <c r="B526" s="4" t="s">
        <v>14</v>
      </c>
      <c r="C526" s="4"/>
      <c r="D526" s="3" t="s">
        <v>266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6">
        <v>14</v>
      </c>
      <c r="O526" s="4" t="s">
        <v>19</v>
      </c>
    </row>
    <row r="527" spans="1:15" ht="14.25" customHeight="1" x14ac:dyDescent="0.25">
      <c r="A527" s="9">
        <v>44818</v>
      </c>
      <c r="B527" s="4" t="s">
        <v>14</v>
      </c>
      <c r="C527" s="4"/>
      <c r="D527" s="3" t="s">
        <v>267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6">
        <v>14</v>
      </c>
      <c r="O527" s="4" t="s">
        <v>19</v>
      </c>
    </row>
    <row r="528" spans="1:15" ht="14.25" customHeight="1" x14ac:dyDescent="0.25">
      <c r="A528" s="9">
        <v>44818</v>
      </c>
      <c r="B528" s="4" t="s">
        <v>14</v>
      </c>
      <c r="C528" s="4"/>
      <c r="D528" s="3" t="s">
        <v>268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6">
        <v>21</v>
      </c>
      <c r="O528" s="4" t="s">
        <v>19</v>
      </c>
    </row>
    <row r="529" spans="1:15" ht="14.25" customHeight="1" x14ac:dyDescent="0.25">
      <c r="A529" s="9">
        <v>44818</v>
      </c>
      <c r="B529" s="4" t="s">
        <v>14</v>
      </c>
      <c r="C529" s="4"/>
      <c r="D529" s="3" t="s">
        <v>269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6">
        <v>14</v>
      </c>
      <c r="O529" s="4" t="s">
        <v>19</v>
      </c>
    </row>
    <row r="530" spans="1:15" ht="14.25" customHeight="1" x14ac:dyDescent="0.25">
      <c r="A530" s="9">
        <v>44818</v>
      </c>
      <c r="B530" s="4" t="s">
        <v>14</v>
      </c>
      <c r="C530" s="4"/>
      <c r="D530" s="3" t="s">
        <v>270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6">
        <v>14</v>
      </c>
      <c r="O530" s="4" t="s">
        <v>19</v>
      </c>
    </row>
    <row r="531" spans="1:15" ht="14.25" customHeight="1" x14ac:dyDescent="0.25">
      <c r="A531" s="9">
        <v>44818</v>
      </c>
      <c r="B531" s="4" t="s">
        <v>14</v>
      </c>
      <c r="C531" s="4"/>
      <c r="D531" s="3" t="s">
        <v>271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6">
        <f>7+27</f>
        <v>34</v>
      </c>
      <c r="O531" s="4" t="s">
        <v>19</v>
      </c>
    </row>
    <row r="532" spans="1:15" ht="14.25" customHeight="1" x14ac:dyDescent="0.25">
      <c r="A532" s="9">
        <v>44818</v>
      </c>
      <c r="B532" s="4" t="s">
        <v>14</v>
      </c>
      <c r="C532" s="4"/>
      <c r="D532" s="3" t="s">
        <v>272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6">
        <v>14</v>
      </c>
      <c r="O532" s="4" t="s">
        <v>21</v>
      </c>
    </row>
    <row r="533" spans="1:15" ht="14.25" customHeight="1" x14ac:dyDescent="0.25">
      <c r="A533" s="9">
        <v>44818</v>
      </c>
      <c r="B533" s="4" t="s">
        <v>14</v>
      </c>
      <c r="C533" s="4"/>
      <c r="D533" s="3" t="s">
        <v>273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6">
        <f>27+12+7</f>
        <v>46</v>
      </c>
      <c r="O533" s="4" t="s">
        <v>21</v>
      </c>
    </row>
    <row r="534" spans="1:15" ht="14.25" customHeight="1" x14ac:dyDescent="0.25">
      <c r="A534" s="9">
        <v>44818</v>
      </c>
      <c r="B534" s="4" t="s">
        <v>14</v>
      </c>
      <c r="C534" s="4"/>
      <c r="D534" s="3" t="s">
        <v>274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6">
        <v>14</v>
      </c>
      <c r="O534" s="4" t="s">
        <v>21</v>
      </c>
    </row>
    <row r="535" spans="1:15" ht="14.25" customHeight="1" x14ac:dyDescent="0.25">
      <c r="A535" s="9">
        <v>44818</v>
      </c>
      <c r="B535" s="4" t="s">
        <v>14</v>
      </c>
      <c r="C535" s="4"/>
      <c r="D535" s="3" t="s">
        <v>275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6">
        <v>14</v>
      </c>
      <c r="O535" s="4" t="s">
        <v>21</v>
      </c>
    </row>
    <row r="536" spans="1:15" ht="14.25" customHeight="1" x14ac:dyDescent="0.25">
      <c r="A536" s="9">
        <v>44818</v>
      </c>
      <c r="B536" s="4" t="s">
        <v>14</v>
      </c>
      <c r="C536" s="4"/>
      <c r="D536" s="3" t="s">
        <v>276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6">
        <v>24</v>
      </c>
      <c r="O536" s="4" t="s">
        <v>21</v>
      </c>
    </row>
    <row r="537" spans="1:15" ht="14.25" customHeight="1" x14ac:dyDescent="0.25">
      <c r="A537" s="9">
        <v>44818</v>
      </c>
      <c r="B537" s="4" t="s">
        <v>14</v>
      </c>
      <c r="C537" s="4"/>
      <c r="D537" s="3" t="s">
        <v>277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6">
        <f>7+27+12</f>
        <v>46</v>
      </c>
      <c r="O537" s="4" t="s">
        <v>21</v>
      </c>
    </row>
    <row r="538" spans="1:15" ht="14.25" customHeight="1" x14ac:dyDescent="0.25">
      <c r="A538" s="9">
        <v>44818</v>
      </c>
      <c r="B538" s="4" t="s">
        <v>14</v>
      </c>
      <c r="C538" s="4"/>
      <c r="D538" s="3" t="s">
        <v>278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6">
        <v>14</v>
      </c>
      <c r="O538" s="4" t="s">
        <v>21</v>
      </c>
    </row>
    <row r="539" spans="1:15" ht="14.25" customHeight="1" x14ac:dyDescent="0.25">
      <c r="A539" s="9">
        <v>44818</v>
      </c>
      <c r="B539" s="4" t="s">
        <v>14</v>
      </c>
      <c r="C539" s="4"/>
      <c r="D539" s="3" t="s">
        <v>279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6">
        <v>14</v>
      </c>
      <c r="O539" s="4" t="s">
        <v>21</v>
      </c>
    </row>
    <row r="540" spans="1:15" ht="14.25" customHeight="1" x14ac:dyDescent="0.25">
      <c r="A540" s="9">
        <v>44818</v>
      </c>
      <c r="B540" s="4" t="s">
        <v>14</v>
      </c>
      <c r="C540" s="4"/>
      <c r="D540" s="3" t="s">
        <v>280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6">
        <v>9.5</v>
      </c>
      <c r="O540" s="4" t="s">
        <v>20</v>
      </c>
    </row>
    <row r="541" spans="1:15" ht="14.25" customHeight="1" x14ac:dyDescent="0.25">
      <c r="A541" s="9">
        <v>44818</v>
      </c>
      <c r="B541" s="4" t="s">
        <v>14</v>
      </c>
      <c r="C541" s="4"/>
      <c r="D541" s="3" t="s">
        <v>281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6">
        <v>14</v>
      </c>
      <c r="O541" s="4" t="s">
        <v>20</v>
      </c>
    </row>
    <row r="542" spans="1:15" ht="14.25" customHeight="1" x14ac:dyDescent="0.25">
      <c r="A542" s="9">
        <v>44818</v>
      </c>
      <c r="B542" s="4" t="s">
        <v>14</v>
      </c>
      <c r="C542" s="4"/>
      <c r="D542" s="3" t="s">
        <v>282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6">
        <v>9</v>
      </c>
      <c r="O542" s="4" t="s">
        <v>20</v>
      </c>
    </row>
    <row r="543" spans="1:15" ht="14.25" customHeight="1" x14ac:dyDescent="0.25">
      <c r="A543" s="9">
        <v>44818</v>
      </c>
      <c r="B543" s="4" t="s">
        <v>14</v>
      </c>
      <c r="C543" s="4"/>
      <c r="D543" s="3" t="s">
        <v>283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6">
        <f>14+27</f>
        <v>41</v>
      </c>
      <c r="O543" s="4" t="s">
        <v>20</v>
      </c>
    </row>
    <row r="544" spans="1:15" ht="14.25" customHeight="1" x14ac:dyDescent="0.25">
      <c r="A544" s="9">
        <v>44818</v>
      </c>
      <c r="B544" s="4" t="s">
        <v>14</v>
      </c>
      <c r="C544" s="4"/>
      <c r="D544" s="3" t="s">
        <v>284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6">
        <v>24</v>
      </c>
      <c r="O544" s="4" t="s">
        <v>20</v>
      </c>
    </row>
    <row r="545" spans="1:15" ht="14.25" customHeight="1" x14ac:dyDescent="0.25">
      <c r="A545" s="9">
        <v>44818</v>
      </c>
      <c r="B545" s="4" t="s">
        <v>14</v>
      </c>
      <c r="C545" s="4"/>
      <c r="D545" s="3" t="s">
        <v>285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6">
        <v>14</v>
      </c>
      <c r="O545" s="4" t="s">
        <v>20</v>
      </c>
    </row>
    <row r="546" spans="1:15" ht="14.25" customHeight="1" x14ac:dyDescent="0.25">
      <c r="A546" s="9">
        <v>44818</v>
      </c>
      <c r="B546" s="4" t="s">
        <v>14</v>
      </c>
      <c r="C546" s="4"/>
      <c r="D546" s="3" t="s">
        <v>286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6">
        <v>24</v>
      </c>
      <c r="O546" s="4" t="s">
        <v>20</v>
      </c>
    </row>
    <row r="547" spans="1:15" ht="14.25" customHeight="1" x14ac:dyDescent="0.25">
      <c r="A547" s="9">
        <v>44818</v>
      </c>
      <c r="B547" s="4" t="s">
        <v>14</v>
      </c>
      <c r="C547" s="4"/>
      <c r="D547" s="3" t="s">
        <v>287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6">
        <v>26</v>
      </c>
      <c r="O547" s="4" t="s">
        <v>20</v>
      </c>
    </row>
    <row r="548" spans="1:15" ht="14.25" customHeight="1" x14ac:dyDescent="0.25">
      <c r="A548" s="9">
        <v>44818</v>
      </c>
      <c r="B548" s="4" t="s">
        <v>14</v>
      </c>
      <c r="C548" s="4"/>
      <c r="D548" s="3" t="s">
        <v>288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6">
        <v>14</v>
      </c>
      <c r="O548" s="4" t="s">
        <v>20</v>
      </c>
    </row>
    <row r="549" spans="1:15" ht="14.25" customHeight="1" x14ac:dyDescent="0.25">
      <c r="A549" s="9">
        <v>44818</v>
      </c>
      <c r="B549" s="4" t="s">
        <v>14</v>
      </c>
      <c r="C549" s="4"/>
      <c r="D549" s="3" t="s">
        <v>289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6">
        <v>14</v>
      </c>
      <c r="O549" s="4" t="s">
        <v>20</v>
      </c>
    </row>
    <row r="550" spans="1:15" ht="14.25" customHeight="1" x14ac:dyDescent="0.25">
      <c r="A550" s="9">
        <v>44818</v>
      </c>
      <c r="B550" s="4" t="s">
        <v>14</v>
      </c>
      <c r="C550" s="4"/>
      <c r="D550" s="3" t="s">
        <v>290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6">
        <v>14</v>
      </c>
      <c r="O550" s="4" t="s">
        <v>20</v>
      </c>
    </row>
    <row r="551" spans="1:15" ht="14.25" customHeight="1" x14ac:dyDescent="0.25">
      <c r="A551" s="9">
        <v>44818</v>
      </c>
      <c r="B551" s="4" t="s">
        <v>14</v>
      </c>
      <c r="C551" s="4"/>
      <c r="D551" s="3" t="s">
        <v>291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6">
        <f>27+7</f>
        <v>34</v>
      </c>
      <c r="O551" s="4" t="s">
        <v>20</v>
      </c>
    </row>
    <row r="552" spans="1:15" ht="14.25" customHeight="1" x14ac:dyDescent="0.25">
      <c r="A552" s="9">
        <v>44818</v>
      </c>
      <c r="B552" s="4" t="s">
        <v>14</v>
      </c>
      <c r="C552" s="4"/>
      <c r="D552" s="3" t="s">
        <v>292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6">
        <f>14+24</f>
        <v>38</v>
      </c>
      <c r="O552" s="4" t="s">
        <v>20</v>
      </c>
    </row>
    <row r="553" spans="1:15" ht="14.25" customHeight="1" x14ac:dyDescent="0.25">
      <c r="A553" s="9">
        <v>44818</v>
      </c>
      <c r="B553" s="4" t="s">
        <v>14</v>
      </c>
      <c r="C553" s="4"/>
      <c r="D553" s="3" t="s">
        <v>742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6">
        <f>14+9.5+24</f>
        <v>47.5</v>
      </c>
      <c r="O553" s="4" t="s">
        <v>19</v>
      </c>
    </row>
    <row r="554" spans="1:15" ht="14.25" customHeight="1" x14ac:dyDescent="0.25">
      <c r="A554" s="9">
        <v>44819</v>
      </c>
      <c r="B554" s="4" t="s">
        <v>13</v>
      </c>
      <c r="C554" s="4"/>
      <c r="D554" s="6" t="s">
        <v>1459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6">
        <v>9</v>
      </c>
      <c r="O554" s="4" t="s">
        <v>21</v>
      </c>
    </row>
    <row r="555" spans="1:15" ht="14.25" customHeight="1" x14ac:dyDescent="0.25">
      <c r="A555" s="9">
        <v>44819</v>
      </c>
      <c r="B555" s="4" t="s">
        <v>13</v>
      </c>
      <c r="C555" s="4"/>
      <c r="D555" s="6" t="s">
        <v>1458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6">
        <v>14</v>
      </c>
      <c r="O555" s="4" t="s">
        <v>21</v>
      </c>
    </row>
    <row r="556" spans="1:15" ht="14.25" customHeight="1" x14ac:dyDescent="0.25">
      <c r="A556" s="9">
        <v>44819</v>
      </c>
      <c r="B556" s="4" t="s">
        <v>13</v>
      </c>
      <c r="C556" s="4"/>
      <c r="D556" s="6" t="s">
        <v>1457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6">
        <v>9</v>
      </c>
      <c r="O556" s="4" t="s">
        <v>21</v>
      </c>
    </row>
    <row r="557" spans="1:15" ht="14.25" customHeight="1" x14ac:dyDescent="0.25">
      <c r="A557" s="9">
        <v>44819</v>
      </c>
      <c r="B557" s="4" t="s">
        <v>13</v>
      </c>
      <c r="C557" s="4"/>
      <c r="D557" s="6" t="s">
        <v>1456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6">
        <v>11</v>
      </c>
      <c r="O557" s="4" t="s">
        <v>19</v>
      </c>
    </row>
    <row r="558" spans="1:15" ht="14.25" customHeight="1" x14ac:dyDescent="0.25">
      <c r="A558" s="9">
        <v>44819</v>
      </c>
      <c r="B558" s="4" t="s">
        <v>13</v>
      </c>
      <c r="C558" s="4"/>
      <c r="D558" s="6" t="s">
        <v>1455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6">
        <v>9</v>
      </c>
      <c r="O558" s="4" t="s">
        <v>19</v>
      </c>
    </row>
    <row r="559" spans="1:15" ht="14.25" customHeight="1" x14ac:dyDescent="0.25">
      <c r="A559" s="9">
        <v>44819</v>
      </c>
      <c r="B559" s="4" t="s">
        <v>13</v>
      </c>
      <c r="C559" s="4"/>
      <c r="D559" s="6" t="s">
        <v>1454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6">
        <v>47.5</v>
      </c>
      <c r="O559" s="4" t="s">
        <v>19</v>
      </c>
    </row>
    <row r="560" spans="1:15" ht="14.25" customHeight="1" x14ac:dyDescent="0.25">
      <c r="A560" s="9">
        <v>44819</v>
      </c>
      <c r="B560" s="4" t="s">
        <v>13</v>
      </c>
      <c r="C560" s="4"/>
      <c r="D560" s="6" t="s">
        <v>1453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6">
        <v>14</v>
      </c>
      <c r="O560" s="4" t="s">
        <v>19</v>
      </c>
    </row>
    <row r="561" spans="1:15" ht="14.25" customHeight="1" x14ac:dyDescent="0.25">
      <c r="A561" s="9">
        <v>44819</v>
      </c>
      <c r="B561" s="4" t="s">
        <v>13</v>
      </c>
      <c r="C561" s="4"/>
      <c r="D561" s="6" t="s">
        <v>1452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6">
        <v>121.5</v>
      </c>
      <c r="O561" s="4" t="s">
        <v>19</v>
      </c>
    </row>
    <row r="562" spans="1:15" ht="14.25" customHeight="1" x14ac:dyDescent="0.25">
      <c r="A562" s="9">
        <v>44819</v>
      </c>
      <c r="B562" s="4" t="s">
        <v>13</v>
      </c>
      <c r="C562" s="4"/>
      <c r="D562" s="6" t="s">
        <v>1451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6">
        <v>9</v>
      </c>
      <c r="O562" s="4" t="s">
        <v>19</v>
      </c>
    </row>
    <row r="563" spans="1:15" ht="14.25" customHeight="1" x14ac:dyDescent="0.25">
      <c r="A563" s="9">
        <v>44819</v>
      </c>
      <c r="B563" s="4" t="s">
        <v>14</v>
      </c>
      <c r="C563" s="4"/>
      <c r="D563" s="6" t="s">
        <v>1450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6">
        <v>14</v>
      </c>
      <c r="O563" s="4" t="s">
        <v>21</v>
      </c>
    </row>
    <row r="564" spans="1:15" ht="14.25" customHeight="1" x14ac:dyDescent="0.25">
      <c r="A564" s="9">
        <v>44819</v>
      </c>
      <c r="B564" s="4" t="s">
        <v>14</v>
      </c>
      <c r="C564" s="4"/>
      <c r="D564" s="6" t="s">
        <v>1449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6">
        <v>19</v>
      </c>
      <c r="O564" s="4" t="s">
        <v>21</v>
      </c>
    </row>
    <row r="565" spans="1:15" ht="14.25" customHeight="1" x14ac:dyDescent="0.25">
      <c r="A565" s="9">
        <v>44819</v>
      </c>
      <c r="B565" s="4" t="s">
        <v>14</v>
      </c>
      <c r="C565" s="4"/>
      <c r="D565" s="6" t="s">
        <v>1448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6">
        <v>48</v>
      </c>
      <c r="O565" s="4" t="s">
        <v>21</v>
      </c>
    </row>
    <row r="566" spans="1:15" ht="14.25" customHeight="1" x14ac:dyDescent="0.25">
      <c r="A566" s="9">
        <v>44819</v>
      </c>
      <c r="B566" s="4" t="s">
        <v>14</v>
      </c>
      <c r="C566" s="4"/>
      <c r="D566" s="6" t="s">
        <v>1447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6">
        <v>14</v>
      </c>
      <c r="O566" s="4" t="s">
        <v>20</v>
      </c>
    </row>
    <row r="567" spans="1:15" ht="14.25" customHeight="1" x14ac:dyDescent="0.25">
      <c r="A567" s="9">
        <v>44819</v>
      </c>
      <c r="B567" s="4" t="s">
        <v>14</v>
      </c>
      <c r="C567" s="4"/>
      <c r="D567" s="6" t="s">
        <v>1446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6">
        <v>38</v>
      </c>
      <c r="O567" s="4" t="s">
        <v>20</v>
      </c>
    </row>
    <row r="568" spans="1:15" ht="14.25" customHeight="1" x14ac:dyDescent="0.25">
      <c r="A568" s="9">
        <v>44819</v>
      </c>
      <c r="B568" s="4" t="s">
        <v>14</v>
      </c>
      <c r="C568" s="4"/>
      <c r="D568" s="6" t="s">
        <v>1445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6">
        <v>38</v>
      </c>
      <c r="O568" s="4" t="s">
        <v>20</v>
      </c>
    </row>
    <row r="569" spans="1:15" ht="14.25" customHeight="1" x14ac:dyDescent="0.25">
      <c r="A569" s="9">
        <v>44819</v>
      </c>
      <c r="B569" s="4" t="s">
        <v>14</v>
      </c>
      <c r="C569" s="4"/>
      <c r="D569" s="6" t="s">
        <v>1444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6">
        <v>39</v>
      </c>
      <c r="O569" s="4" t="s">
        <v>20</v>
      </c>
    </row>
    <row r="570" spans="1:15" ht="14.25" customHeight="1" x14ac:dyDescent="0.25">
      <c r="A570" s="9">
        <v>44819</v>
      </c>
      <c r="B570" s="4" t="s">
        <v>14</v>
      </c>
      <c r="C570" s="4"/>
      <c r="D570" s="6" t="s">
        <v>1443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6">
        <v>24</v>
      </c>
      <c r="O570" s="4" t="s">
        <v>20</v>
      </c>
    </row>
    <row r="571" spans="1:15" ht="14.25" customHeight="1" x14ac:dyDescent="0.25">
      <c r="A571" s="9">
        <v>44819</v>
      </c>
      <c r="B571" s="4" t="s">
        <v>14</v>
      </c>
      <c r="C571" s="4"/>
      <c r="D571" s="6" t="s">
        <v>1442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6">
        <v>46</v>
      </c>
      <c r="O571" s="4" t="s">
        <v>20</v>
      </c>
    </row>
    <row r="572" spans="1:15" ht="14.25" customHeight="1" x14ac:dyDescent="0.25">
      <c r="A572" s="9">
        <v>44819</v>
      </c>
      <c r="B572" s="4" t="s">
        <v>14</v>
      </c>
      <c r="C572" s="4"/>
      <c r="D572" s="6" t="s">
        <v>1441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6">
        <v>33.5</v>
      </c>
      <c r="O572" s="4" t="s">
        <v>20</v>
      </c>
    </row>
    <row r="573" spans="1:15" ht="14.25" customHeight="1" x14ac:dyDescent="0.25">
      <c r="A573" s="9">
        <v>44819</v>
      </c>
      <c r="B573" s="4" t="s">
        <v>14</v>
      </c>
      <c r="C573" s="4"/>
      <c r="D573" s="6" t="s">
        <v>1440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6">
        <v>14</v>
      </c>
      <c r="O573" s="4" t="s">
        <v>20</v>
      </c>
    </row>
    <row r="574" spans="1:15" ht="14.25" customHeight="1" x14ac:dyDescent="0.25">
      <c r="A574" s="9">
        <v>44819</v>
      </c>
      <c r="B574" s="4" t="s">
        <v>14</v>
      </c>
      <c r="C574" s="4"/>
      <c r="D574" s="6" t="s">
        <v>1439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6">
        <v>46</v>
      </c>
      <c r="O574" s="4" t="s">
        <v>20</v>
      </c>
    </row>
    <row r="575" spans="1:15" ht="14.25" customHeight="1" x14ac:dyDescent="0.25">
      <c r="A575" s="9">
        <v>44819</v>
      </c>
      <c r="B575" s="4" t="s">
        <v>13</v>
      </c>
      <c r="C575" s="4"/>
      <c r="D575" s="6" t="s">
        <v>1438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6">
        <v>9</v>
      </c>
      <c r="O575" s="4" t="s">
        <v>20</v>
      </c>
    </row>
    <row r="576" spans="1:15" ht="14.25" customHeight="1" x14ac:dyDescent="0.25">
      <c r="A576" s="9">
        <v>44819</v>
      </c>
      <c r="B576" s="4" t="s">
        <v>13</v>
      </c>
      <c r="C576" s="4"/>
      <c r="D576" s="6" t="s">
        <v>683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6">
        <v>33</v>
      </c>
      <c r="O576" s="4" t="s">
        <v>20</v>
      </c>
    </row>
    <row r="577" spans="1:15" ht="14.25" customHeight="1" x14ac:dyDescent="0.25">
      <c r="A577" s="9">
        <v>44819</v>
      </c>
      <c r="B577" s="4" t="s">
        <v>14</v>
      </c>
      <c r="C577" s="4"/>
      <c r="D577" s="6" t="s">
        <v>1437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6">
        <v>65</v>
      </c>
      <c r="O577" s="4" t="s">
        <v>20</v>
      </c>
    </row>
    <row r="578" spans="1:15" ht="14.25" customHeight="1" x14ac:dyDescent="0.25">
      <c r="A578" s="9">
        <v>44819</v>
      </c>
      <c r="B578" s="4" t="s">
        <v>14</v>
      </c>
      <c r="C578" s="4"/>
      <c r="D578" s="6" t="s">
        <v>1436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6">
        <v>14</v>
      </c>
      <c r="O578" s="4" t="s">
        <v>20</v>
      </c>
    </row>
    <row r="579" spans="1:15" ht="14.25" customHeight="1" x14ac:dyDescent="0.25">
      <c r="A579" s="9">
        <v>44819</v>
      </c>
      <c r="B579" s="4" t="s">
        <v>13</v>
      </c>
      <c r="C579" s="4"/>
      <c r="D579" s="6" t="s">
        <v>1435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6">
        <v>60</v>
      </c>
      <c r="O579" s="4" t="s">
        <v>20</v>
      </c>
    </row>
    <row r="580" spans="1:15" ht="14.25" customHeight="1" x14ac:dyDescent="0.25">
      <c r="A580" s="9">
        <v>44819</v>
      </c>
      <c r="B580" s="4" t="s">
        <v>14</v>
      </c>
      <c r="C580" s="4"/>
      <c r="D580" s="6" t="s">
        <v>1434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6">
        <v>14</v>
      </c>
      <c r="O580" s="4" t="s">
        <v>20</v>
      </c>
    </row>
    <row r="581" spans="1:15" ht="14.25" customHeight="1" x14ac:dyDescent="0.25">
      <c r="A581" s="9">
        <v>44819</v>
      </c>
      <c r="B581" s="4" t="s">
        <v>14</v>
      </c>
      <c r="C581" s="4"/>
      <c r="D581" s="6" t="s">
        <v>1433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6">
        <v>24</v>
      </c>
      <c r="O581" s="4" t="s">
        <v>20</v>
      </c>
    </row>
    <row r="582" spans="1:15" ht="14.25" customHeight="1" x14ac:dyDescent="0.25">
      <c r="A582" s="9">
        <v>44819</v>
      </c>
      <c r="B582" s="4" t="s">
        <v>14</v>
      </c>
      <c r="C582" s="4"/>
      <c r="D582" s="6" t="s">
        <v>1432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6">
        <v>14</v>
      </c>
      <c r="O582" s="4" t="s">
        <v>20</v>
      </c>
    </row>
    <row r="583" spans="1:15" ht="14.25" customHeight="1" x14ac:dyDescent="0.25">
      <c r="A583" s="9">
        <v>44819</v>
      </c>
      <c r="B583" s="4" t="s">
        <v>14</v>
      </c>
      <c r="C583" s="4"/>
      <c r="D583" s="6" t="s">
        <v>1431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6">
        <v>14</v>
      </c>
      <c r="O583" s="4" t="s">
        <v>20</v>
      </c>
    </row>
    <row r="584" spans="1:15" ht="14.25" customHeight="1" x14ac:dyDescent="0.25">
      <c r="A584" s="9">
        <v>44819</v>
      </c>
      <c r="B584" s="4" t="s">
        <v>13</v>
      </c>
      <c r="C584" s="4"/>
      <c r="D584" s="6" t="s">
        <v>1430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6">
        <v>9</v>
      </c>
      <c r="O584" s="4" t="s">
        <v>20</v>
      </c>
    </row>
    <row r="585" spans="1:15" ht="14.25" customHeight="1" x14ac:dyDescent="0.25">
      <c r="A585" s="9">
        <v>44819</v>
      </c>
      <c r="B585" s="4" t="s">
        <v>14</v>
      </c>
      <c r="C585" s="4"/>
      <c r="D585" s="6" t="s">
        <v>1429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6">
        <v>48.5</v>
      </c>
      <c r="O585" s="4" t="s">
        <v>19</v>
      </c>
    </row>
    <row r="586" spans="1:15" ht="14.25" customHeight="1" x14ac:dyDescent="0.25">
      <c r="A586" s="9">
        <v>44819</v>
      </c>
      <c r="B586" s="4" t="s">
        <v>14</v>
      </c>
      <c r="C586" s="4"/>
      <c r="D586" s="6" t="s">
        <v>1428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6">
        <v>14</v>
      </c>
      <c r="O586" s="4" t="s">
        <v>19</v>
      </c>
    </row>
    <row r="587" spans="1:15" ht="14.25" customHeight="1" x14ac:dyDescent="0.25">
      <c r="A587" s="9">
        <v>44819</v>
      </c>
      <c r="B587" s="4" t="s">
        <v>14</v>
      </c>
      <c r="C587" s="4"/>
      <c r="D587" s="3" t="s">
        <v>1427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6">
        <v>14</v>
      </c>
      <c r="O587" s="4" t="s">
        <v>19</v>
      </c>
    </row>
    <row r="588" spans="1:15" ht="14.25" customHeight="1" x14ac:dyDescent="0.25">
      <c r="A588" s="9">
        <v>44819</v>
      </c>
      <c r="B588" s="4" t="s">
        <v>14</v>
      </c>
      <c r="C588" s="4"/>
      <c r="D588" s="3" t="s">
        <v>1426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6">
        <v>14</v>
      </c>
      <c r="O588" s="4" t="s">
        <v>19</v>
      </c>
    </row>
    <row r="589" spans="1:15" ht="14.25" customHeight="1" x14ac:dyDescent="0.25">
      <c r="A589" s="9">
        <v>44819</v>
      </c>
      <c r="B589" s="4" t="s">
        <v>14</v>
      </c>
      <c r="C589" s="4"/>
      <c r="D589" s="3" t="s">
        <v>1425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6">
        <v>70</v>
      </c>
      <c r="O589" s="4" t="s">
        <v>19</v>
      </c>
    </row>
    <row r="590" spans="1:15" ht="14.25" customHeight="1" x14ac:dyDescent="0.25">
      <c r="A590" s="9">
        <v>44819</v>
      </c>
      <c r="B590" s="4" t="s">
        <v>14</v>
      </c>
      <c r="C590" s="4"/>
      <c r="D590" s="3" t="s">
        <v>1424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6">
        <v>9.5</v>
      </c>
      <c r="O590" s="4" t="s">
        <v>19</v>
      </c>
    </row>
    <row r="591" spans="1:15" ht="14.25" customHeight="1" x14ac:dyDescent="0.25">
      <c r="A591" s="9">
        <v>44819</v>
      </c>
      <c r="B591" s="4" t="s">
        <v>14</v>
      </c>
      <c r="C591" s="4"/>
      <c r="D591" s="3" t="s">
        <v>1423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6">
        <v>46</v>
      </c>
      <c r="O591" s="4" t="s">
        <v>19</v>
      </c>
    </row>
    <row r="592" spans="1:15" ht="14.25" customHeight="1" x14ac:dyDescent="0.25">
      <c r="A592" s="9">
        <v>44819</v>
      </c>
      <c r="B592" s="4" t="s">
        <v>14</v>
      </c>
      <c r="C592" s="4"/>
      <c r="D592" s="3" t="s">
        <v>1422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6">
        <v>14</v>
      </c>
      <c r="O592" s="4" t="s">
        <v>19</v>
      </c>
    </row>
    <row r="593" spans="1:15" ht="14.25" customHeight="1" x14ac:dyDescent="0.25">
      <c r="A593" s="9">
        <v>44819</v>
      </c>
      <c r="B593" s="4" t="s">
        <v>13</v>
      </c>
      <c r="C593" s="4"/>
      <c r="D593" s="3" t="s">
        <v>1421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6">
        <v>36</v>
      </c>
      <c r="O593" s="4" t="s">
        <v>19</v>
      </c>
    </row>
    <row r="594" spans="1:15" ht="14.25" customHeight="1" x14ac:dyDescent="0.25">
      <c r="A594" s="9">
        <v>44819</v>
      </c>
      <c r="B594" s="4" t="s">
        <v>13</v>
      </c>
      <c r="C594" s="4"/>
      <c r="D594" s="3" t="s">
        <v>1420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6">
        <v>14</v>
      </c>
      <c r="O594" s="4" t="s">
        <v>19</v>
      </c>
    </row>
    <row r="595" spans="1:15" ht="14.25" customHeight="1" x14ac:dyDescent="0.25">
      <c r="A595" s="9">
        <v>44819</v>
      </c>
      <c r="B595" s="4" t="s">
        <v>13</v>
      </c>
      <c r="C595" s="4"/>
      <c r="D595" s="3" t="s">
        <v>1419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6">
        <v>14</v>
      </c>
      <c r="O595" s="4" t="s">
        <v>19</v>
      </c>
    </row>
    <row r="596" spans="1:15" ht="14.25" customHeight="1" x14ac:dyDescent="0.25">
      <c r="A596" s="9">
        <v>44819</v>
      </c>
      <c r="B596" s="4" t="s">
        <v>13</v>
      </c>
      <c r="C596" s="4"/>
      <c r="D596" s="3" t="s">
        <v>1418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6">
        <v>41</v>
      </c>
      <c r="O596" s="4" t="s">
        <v>19</v>
      </c>
    </row>
    <row r="597" spans="1:15" ht="14.25" customHeight="1" x14ac:dyDescent="0.25">
      <c r="A597" s="9">
        <v>44819</v>
      </c>
      <c r="B597" s="4" t="s">
        <v>13</v>
      </c>
      <c r="C597" s="4"/>
      <c r="D597" s="3" t="s">
        <v>1417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6">
        <v>74.5</v>
      </c>
      <c r="O597" s="4" t="s">
        <v>19</v>
      </c>
    </row>
    <row r="598" spans="1:15" ht="14.25" customHeight="1" x14ac:dyDescent="0.25">
      <c r="A598" s="9">
        <v>44819</v>
      </c>
      <c r="B598" s="4" t="s">
        <v>14</v>
      </c>
      <c r="C598" s="4"/>
      <c r="D598" s="3" t="s">
        <v>1416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6">
        <v>40</v>
      </c>
      <c r="O598" s="4" t="s">
        <v>19</v>
      </c>
    </row>
    <row r="599" spans="1:15" ht="14.25" customHeight="1" x14ac:dyDescent="0.25">
      <c r="A599" s="9">
        <v>44819</v>
      </c>
      <c r="B599" s="4" t="s">
        <v>15</v>
      </c>
      <c r="C599" s="4"/>
      <c r="D599" s="3" t="s">
        <v>1415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6">
        <v>61</v>
      </c>
      <c r="O599" s="4" t="s">
        <v>19</v>
      </c>
    </row>
    <row r="600" spans="1:15" ht="14.25" customHeight="1" x14ac:dyDescent="0.25">
      <c r="A600" s="9">
        <v>44819</v>
      </c>
      <c r="B600" s="4" t="s">
        <v>15</v>
      </c>
      <c r="C600" s="4"/>
      <c r="D600" s="3" t="s">
        <v>1414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6">
        <v>29</v>
      </c>
      <c r="O600" s="4" t="s">
        <v>19</v>
      </c>
    </row>
    <row r="601" spans="1:15" ht="14.25" customHeight="1" x14ac:dyDescent="0.25">
      <c r="A601" s="9">
        <v>44819</v>
      </c>
      <c r="B601" s="4" t="s">
        <v>15</v>
      </c>
      <c r="C601" s="4"/>
      <c r="D601" s="3" t="s">
        <v>1413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6">
        <v>95</v>
      </c>
      <c r="O601" s="4" t="s">
        <v>19</v>
      </c>
    </row>
    <row r="602" spans="1:15" ht="14.25" customHeight="1" x14ac:dyDescent="0.25">
      <c r="A602" s="9">
        <v>44819</v>
      </c>
      <c r="B602" s="4" t="s">
        <v>14</v>
      </c>
      <c r="C602" s="4"/>
      <c r="D602" s="3" t="s">
        <v>733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6">
        <v>24</v>
      </c>
      <c r="O602" s="4" t="s">
        <v>21</v>
      </c>
    </row>
    <row r="603" spans="1:15" ht="14.25" customHeight="1" x14ac:dyDescent="0.25">
      <c r="A603" s="9">
        <v>44819</v>
      </c>
      <c r="B603" s="4" t="s">
        <v>14</v>
      </c>
      <c r="C603" s="4"/>
      <c r="D603" s="3" t="s">
        <v>734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6">
        <f>7+7</f>
        <v>14</v>
      </c>
      <c r="O603" s="4" t="s">
        <v>21</v>
      </c>
    </row>
    <row r="604" spans="1:15" ht="14.25" customHeight="1" x14ac:dyDescent="0.25">
      <c r="A604" s="9">
        <v>44819</v>
      </c>
      <c r="B604" s="4" t="s">
        <v>14</v>
      </c>
      <c r="C604" s="4"/>
      <c r="D604" s="3" t="s">
        <v>735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6">
        <f>7+2</f>
        <v>9</v>
      </c>
      <c r="O604" s="4" t="s">
        <v>21</v>
      </c>
    </row>
    <row r="605" spans="1:15" ht="14.25" customHeight="1" x14ac:dyDescent="0.25">
      <c r="A605" s="9">
        <v>44819</v>
      </c>
      <c r="B605" s="4" t="s">
        <v>14</v>
      </c>
      <c r="C605" s="4"/>
      <c r="D605" s="3" t="s">
        <v>736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6">
        <f>7+7</f>
        <v>14</v>
      </c>
      <c r="O605" s="4" t="s">
        <v>21</v>
      </c>
    </row>
    <row r="606" spans="1:15" ht="14.25" customHeight="1" x14ac:dyDescent="0.25">
      <c r="A606" s="9">
        <v>44819</v>
      </c>
      <c r="B606" s="4" t="s">
        <v>14</v>
      </c>
      <c r="C606" s="4"/>
      <c r="D606" s="3" t="s">
        <v>737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6">
        <f>7+7</f>
        <v>14</v>
      </c>
      <c r="O606" s="4" t="s">
        <v>21</v>
      </c>
    </row>
    <row r="607" spans="1:15" ht="14.25" customHeight="1" x14ac:dyDescent="0.25">
      <c r="A607" s="9">
        <v>44819</v>
      </c>
      <c r="B607" s="4" t="s">
        <v>14</v>
      </c>
      <c r="C607" s="4"/>
      <c r="D607" s="3" t="s">
        <v>738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6">
        <v>14</v>
      </c>
      <c r="O607" s="4" t="s">
        <v>21</v>
      </c>
    </row>
    <row r="608" spans="1:15" ht="14.25" customHeight="1" x14ac:dyDescent="0.25">
      <c r="A608" s="9">
        <v>44819</v>
      </c>
      <c r="B608" s="4" t="s">
        <v>14</v>
      </c>
      <c r="C608" s="4"/>
      <c r="D608" s="3" t="s">
        <v>739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6">
        <v>14</v>
      </c>
      <c r="O608" s="4" t="s">
        <v>21</v>
      </c>
    </row>
    <row r="609" spans="1:15" ht="14.25" customHeight="1" x14ac:dyDescent="0.25">
      <c r="A609" s="9">
        <v>44819</v>
      </c>
      <c r="B609" s="4" t="s">
        <v>14</v>
      </c>
      <c r="C609" s="4"/>
      <c r="D609" s="3" t="s">
        <v>740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6">
        <v>14</v>
      </c>
      <c r="O609" s="4" t="s">
        <v>21</v>
      </c>
    </row>
    <row r="610" spans="1:15" ht="14.25" customHeight="1" x14ac:dyDescent="0.25">
      <c r="A610" s="9">
        <v>44819</v>
      </c>
      <c r="B610" s="4" t="s">
        <v>14</v>
      </c>
      <c r="C610" s="4"/>
      <c r="D610" s="3" t="s">
        <v>741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6">
        <v>14</v>
      </c>
      <c r="O610" s="4" t="s">
        <v>21</v>
      </c>
    </row>
    <row r="611" spans="1:15" ht="14.25" customHeight="1" x14ac:dyDescent="0.25">
      <c r="A611" s="9">
        <v>44819</v>
      </c>
      <c r="B611" s="4" t="s">
        <v>14</v>
      </c>
      <c r="C611" s="4"/>
      <c r="D611" s="3" t="s">
        <v>801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6">
        <v>9</v>
      </c>
      <c r="O611" s="4" t="s">
        <v>20</v>
      </c>
    </row>
    <row r="612" spans="1:15" ht="14.25" customHeight="1" x14ac:dyDescent="0.25">
      <c r="A612" s="9">
        <v>44820</v>
      </c>
      <c r="B612" s="4" t="s">
        <v>13</v>
      </c>
      <c r="C612" s="4"/>
      <c r="D612" s="3" t="s">
        <v>1587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6">
        <v>9</v>
      </c>
      <c r="O612" s="4" t="s">
        <v>20</v>
      </c>
    </row>
    <row r="613" spans="1:15" ht="14.25" customHeight="1" x14ac:dyDescent="0.25">
      <c r="A613" s="9">
        <v>44820</v>
      </c>
      <c r="B613" s="4" t="s">
        <v>13</v>
      </c>
      <c r="C613" s="4"/>
      <c r="D613" s="3" t="s">
        <v>1586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6">
        <v>9</v>
      </c>
      <c r="O613" s="4" t="s">
        <v>20</v>
      </c>
    </row>
    <row r="614" spans="1:15" ht="14.25" customHeight="1" x14ac:dyDescent="0.25">
      <c r="A614" s="9">
        <v>44820</v>
      </c>
      <c r="B614" s="4" t="s">
        <v>13</v>
      </c>
      <c r="C614" s="4"/>
      <c r="D614" s="3" t="s">
        <v>1585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6">
        <v>9</v>
      </c>
      <c r="O614" s="4" t="s">
        <v>20</v>
      </c>
    </row>
    <row r="615" spans="1:15" ht="14.25" customHeight="1" x14ac:dyDescent="0.25">
      <c r="A615" s="9">
        <v>44820</v>
      </c>
      <c r="B615" s="4" t="s">
        <v>13</v>
      </c>
      <c r="C615" s="4"/>
      <c r="D615" s="3" t="s">
        <v>1584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6">
        <v>9</v>
      </c>
      <c r="O615" s="4" t="s">
        <v>20</v>
      </c>
    </row>
    <row r="616" spans="1:15" ht="14.25" customHeight="1" x14ac:dyDescent="0.25">
      <c r="A616" s="9">
        <v>44820</v>
      </c>
      <c r="B616" s="4" t="s">
        <v>13</v>
      </c>
      <c r="C616" s="4"/>
      <c r="D616" s="3" t="s">
        <v>1583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6">
        <v>9</v>
      </c>
      <c r="O616" s="4" t="s">
        <v>20</v>
      </c>
    </row>
    <row r="617" spans="1:15" ht="14.25" customHeight="1" x14ac:dyDescent="0.25">
      <c r="A617" s="9">
        <v>44820</v>
      </c>
      <c r="B617" s="4" t="s">
        <v>13</v>
      </c>
      <c r="C617" s="4"/>
      <c r="D617" s="3" t="s">
        <v>1582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6">
        <v>9</v>
      </c>
      <c r="O617" s="4" t="s">
        <v>20</v>
      </c>
    </row>
    <row r="618" spans="1:15" ht="14.25" customHeight="1" x14ac:dyDescent="0.25">
      <c r="A618" s="9">
        <v>44820</v>
      </c>
      <c r="B618" s="4" t="s">
        <v>13</v>
      </c>
      <c r="C618" s="4"/>
      <c r="D618" s="3" t="s">
        <v>1581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6">
        <v>9</v>
      </c>
      <c r="O618" s="4" t="s">
        <v>20</v>
      </c>
    </row>
    <row r="619" spans="1:15" ht="14.25" customHeight="1" x14ac:dyDescent="0.25">
      <c r="A619" s="9">
        <v>44820</v>
      </c>
      <c r="B619" s="4" t="s">
        <v>13</v>
      </c>
      <c r="C619" s="4"/>
      <c r="D619" s="3" t="s">
        <v>1580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6">
        <v>9</v>
      </c>
      <c r="O619" s="4" t="s">
        <v>20</v>
      </c>
    </row>
    <row r="620" spans="1:15" ht="14.25" customHeight="1" x14ac:dyDescent="0.25">
      <c r="A620" s="9">
        <v>44820</v>
      </c>
      <c r="B620" s="4" t="s">
        <v>13</v>
      </c>
      <c r="C620" s="4"/>
      <c r="D620" s="3" t="s">
        <v>1579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6">
        <v>9</v>
      </c>
      <c r="O620" s="4" t="s">
        <v>20</v>
      </c>
    </row>
    <row r="621" spans="1:15" ht="14.25" customHeight="1" x14ac:dyDescent="0.25">
      <c r="A621" s="9">
        <v>44820</v>
      </c>
      <c r="B621" s="4" t="s">
        <v>13</v>
      </c>
      <c r="C621" s="4"/>
      <c r="D621" s="3" t="s">
        <v>1578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6">
        <v>9</v>
      </c>
      <c r="O621" s="4" t="s">
        <v>20</v>
      </c>
    </row>
    <row r="622" spans="1:15" ht="14.25" customHeight="1" x14ac:dyDescent="0.25">
      <c r="A622" s="9">
        <v>44820</v>
      </c>
      <c r="B622" s="4" t="s">
        <v>13</v>
      </c>
      <c r="C622" s="4"/>
      <c r="D622" s="3" t="s">
        <v>1577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6">
        <v>33</v>
      </c>
      <c r="O622" s="4" t="s">
        <v>20</v>
      </c>
    </row>
    <row r="623" spans="1:15" ht="14.25" customHeight="1" x14ac:dyDescent="0.25">
      <c r="A623" s="9">
        <v>44820</v>
      </c>
      <c r="B623" s="4" t="s">
        <v>13</v>
      </c>
      <c r="C623" s="4"/>
      <c r="D623" s="3" t="s">
        <v>1576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6">
        <v>14</v>
      </c>
      <c r="O623" s="4" t="s">
        <v>20</v>
      </c>
    </row>
    <row r="624" spans="1:15" ht="14.25" customHeight="1" x14ac:dyDescent="0.25">
      <c r="A624" s="9">
        <v>44820</v>
      </c>
      <c r="B624" s="4" t="s">
        <v>13</v>
      </c>
      <c r="C624" s="4"/>
      <c r="D624" s="3" t="s">
        <v>1575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6">
        <v>14</v>
      </c>
      <c r="O624" s="4" t="s">
        <v>20</v>
      </c>
    </row>
    <row r="625" spans="1:15" ht="14.25" customHeight="1" x14ac:dyDescent="0.25">
      <c r="A625" s="9">
        <v>44820</v>
      </c>
      <c r="B625" s="4" t="s">
        <v>13</v>
      </c>
      <c r="C625" s="4"/>
      <c r="D625" s="3" t="s">
        <v>1574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6">
        <v>14</v>
      </c>
      <c r="O625" s="4" t="s">
        <v>20</v>
      </c>
    </row>
    <row r="626" spans="1:15" ht="14.25" customHeight="1" x14ac:dyDescent="0.25">
      <c r="A626" s="9">
        <v>44820</v>
      </c>
      <c r="B626" s="4" t="s">
        <v>13</v>
      </c>
      <c r="C626" s="4"/>
      <c r="D626" s="3" t="s">
        <v>1573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6">
        <v>14</v>
      </c>
      <c r="O626" s="4" t="s">
        <v>19</v>
      </c>
    </row>
    <row r="627" spans="1:15" ht="14.25" customHeight="1" x14ac:dyDescent="0.25">
      <c r="A627" s="9">
        <v>44820</v>
      </c>
      <c r="B627" s="4" t="s">
        <v>13</v>
      </c>
      <c r="C627" s="4"/>
      <c r="D627" s="3" t="s">
        <v>1572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6">
        <v>36</v>
      </c>
      <c r="O627" s="4" t="s">
        <v>19</v>
      </c>
    </row>
    <row r="628" spans="1:15" ht="14.25" customHeight="1" x14ac:dyDescent="0.25">
      <c r="A628" s="9">
        <v>44820</v>
      </c>
      <c r="B628" s="4" t="s">
        <v>13</v>
      </c>
      <c r="C628" s="4"/>
      <c r="D628" s="3" t="s">
        <v>1571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6">
        <v>9</v>
      </c>
      <c r="O628" s="4" t="s">
        <v>19</v>
      </c>
    </row>
    <row r="629" spans="1:15" ht="14.25" customHeight="1" x14ac:dyDescent="0.25">
      <c r="A629" s="9">
        <v>44820</v>
      </c>
      <c r="B629" s="4" t="s">
        <v>13</v>
      </c>
      <c r="C629" s="4"/>
      <c r="D629" s="3" t="s">
        <v>1570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6">
        <v>9</v>
      </c>
      <c r="O629" s="4" t="s">
        <v>19</v>
      </c>
    </row>
    <row r="630" spans="1:15" ht="14.25" customHeight="1" x14ac:dyDescent="0.25">
      <c r="A630" s="9">
        <v>44820</v>
      </c>
      <c r="B630" s="4" t="s">
        <v>13</v>
      </c>
      <c r="C630" s="4"/>
      <c r="D630" s="3" t="s">
        <v>1569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6">
        <v>71.5</v>
      </c>
      <c r="O630" s="4" t="s">
        <v>19</v>
      </c>
    </row>
    <row r="631" spans="1:15" ht="14.25" customHeight="1" x14ac:dyDescent="0.25">
      <c r="A631" s="9">
        <v>44820</v>
      </c>
      <c r="B631" s="4" t="s">
        <v>13</v>
      </c>
      <c r="C631" s="4"/>
      <c r="D631" s="3" t="s">
        <v>1568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6">
        <v>33</v>
      </c>
      <c r="O631" s="4" t="s">
        <v>19</v>
      </c>
    </row>
    <row r="632" spans="1:15" ht="14.25" customHeight="1" x14ac:dyDescent="0.25">
      <c r="A632" s="9">
        <v>44820</v>
      </c>
      <c r="B632" s="4" t="s">
        <v>13</v>
      </c>
      <c r="C632" s="4"/>
      <c r="D632" s="3" t="s">
        <v>1567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6">
        <v>9</v>
      </c>
      <c r="O632" s="4" t="s">
        <v>19</v>
      </c>
    </row>
    <row r="633" spans="1:15" ht="14.25" customHeight="1" x14ac:dyDescent="0.25">
      <c r="A633" s="9">
        <v>44820</v>
      </c>
      <c r="B633" s="4" t="s">
        <v>13</v>
      </c>
      <c r="C633" s="4"/>
      <c r="D633" s="3" t="s">
        <v>1566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6">
        <v>69.5</v>
      </c>
      <c r="O633" s="4" t="s">
        <v>19</v>
      </c>
    </row>
    <row r="634" spans="1:15" ht="14.25" customHeight="1" x14ac:dyDescent="0.25">
      <c r="A634" s="9">
        <v>44820</v>
      </c>
      <c r="B634" s="4" t="s">
        <v>13</v>
      </c>
      <c r="C634" s="4"/>
      <c r="D634" s="3" t="s">
        <v>1565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6">
        <v>36</v>
      </c>
      <c r="O634" s="4" t="s">
        <v>19</v>
      </c>
    </row>
    <row r="635" spans="1:15" ht="14.25" customHeight="1" x14ac:dyDescent="0.25">
      <c r="A635" s="9">
        <v>44820</v>
      </c>
      <c r="B635" s="4" t="s">
        <v>13</v>
      </c>
      <c r="C635" s="4"/>
      <c r="D635" s="3" t="s">
        <v>1564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6">
        <v>9</v>
      </c>
      <c r="O635" s="4" t="s">
        <v>19</v>
      </c>
    </row>
    <row r="636" spans="1:15" ht="14.25" customHeight="1" x14ac:dyDescent="0.25">
      <c r="A636" s="9">
        <v>44820</v>
      </c>
      <c r="B636" s="4" t="s">
        <v>14</v>
      </c>
      <c r="C636" s="4"/>
      <c r="D636" s="3" t="s">
        <v>1563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6">
        <v>33.5</v>
      </c>
      <c r="O636" s="4" t="s">
        <v>20</v>
      </c>
    </row>
    <row r="637" spans="1:15" ht="14.25" customHeight="1" x14ac:dyDescent="0.25">
      <c r="A637" s="9">
        <v>44820</v>
      </c>
      <c r="B637" s="4" t="s">
        <v>14</v>
      </c>
      <c r="C637" s="4"/>
      <c r="D637" s="3" t="s">
        <v>1562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6">
        <v>9.5</v>
      </c>
      <c r="O637" s="4" t="s">
        <v>20</v>
      </c>
    </row>
    <row r="638" spans="1:15" ht="14.25" customHeight="1" x14ac:dyDescent="0.25">
      <c r="A638" s="9">
        <v>44820</v>
      </c>
      <c r="B638" s="4" t="s">
        <v>14</v>
      </c>
      <c r="C638" s="4"/>
      <c r="D638" s="3" t="s">
        <v>1561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6">
        <v>19</v>
      </c>
      <c r="O638" s="4" t="s">
        <v>20</v>
      </c>
    </row>
    <row r="639" spans="1:15" ht="14.25" customHeight="1" x14ac:dyDescent="0.25">
      <c r="A639" s="9">
        <v>44820</v>
      </c>
      <c r="B639" s="4" t="s">
        <v>14</v>
      </c>
      <c r="C639" s="4"/>
      <c r="D639" s="3" t="s">
        <v>1560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6">
        <v>24</v>
      </c>
      <c r="O639" s="4" t="s">
        <v>20</v>
      </c>
    </row>
    <row r="640" spans="1:15" ht="14.25" customHeight="1" x14ac:dyDescent="0.25">
      <c r="A640" s="9">
        <v>44820</v>
      </c>
      <c r="B640" s="4" t="s">
        <v>14</v>
      </c>
      <c r="C640" s="4"/>
      <c r="D640" s="3" t="s">
        <v>1559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6">
        <v>14</v>
      </c>
      <c r="O640" s="4" t="s">
        <v>20</v>
      </c>
    </row>
    <row r="641" spans="1:15" ht="14.25" customHeight="1" x14ac:dyDescent="0.25">
      <c r="A641" s="9">
        <v>44820</v>
      </c>
      <c r="B641" s="4" t="s">
        <v>14</v>
      </c>
      <c r="C641" s="4"/>
      <c r="D641" s="3" t="s">
        <v>1558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6">
        <v>14</v>
      </c>
      <c r="O641" s="4" t="s">
        <v>20</v>
      </c>
    </row>
    <row r="642" spans="1:15" ht="14.25" customHeight="1" x14ac:dyDescent="0.25">
      <c r="A642" s="9">
        <v>44820</v>
      </c>
      <c r="B642" s="4" t="s">
        <v>14</v>
      </c>
      <c r="C642" s="4"/>
      <c r="D642" s="3" t="s">
        <v>1557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6">
        <v>43</v>
      </c>
      <c r="O642" s="4" t="s">
        <v>20</v>
      </c>
    </row>
    <row r="643" spans="1:15" ht="14.25" customHeight="1" x14ac:dyDescent="0.25">
      <c r="A643" s="9">
        <v>44820</v>
      </c>
      <c r="B643" s="4" t="s">
        <v>14</v>
      </c>
      <c r="C643" s="4"/>
      <c r="D643" s="3" t="s">
        <v>1556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6">
        <v>9</v>
      </c>
      <c r="O643" s="4" t="s">
        <v>20</v>
      </c>
    </row>
    <row r="644" spans="1:15" ht="14.25" customHeight="1" x14ac:dyDescent="0.25">
      <c r="A644" s="9">
        <v>44820</v>
      </c>
      <c r="B644" s="4" t="s">
        <v>14</v>
      </c>
      <c r="C644" s="4"/>
      <c r="D644" s="3" t="s">
        <v>1555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6">
        <v>14</v>
      </c>
      <c r="O644" s="4" t="s">
        <v>20</v>
      </c>
    </row>
    <row r="645" spans="1:15" ht="14.25" customHeight="1" x14ac:dyDescent="0.25">
      <c r="A645" s="9">
        <v>44820</v>
      </c>
      <c r="B645" s="4" t="s">
        <v>14</v>
      </c>
      <c r="C645" s="4"/>
      <c r="D645" s="3" t="s">
        <v>1554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6">
        <v>65</v>
      </c>
      <c r="O645" s="4" t="s">
        <v>20</v>
      </c>
    </row>
    <row r="646" spans="1:15" ht="14.25" customHeight="1" x14ac:dyDescent="0.25">
      <c r="A646" s="9">
        <v>44820</v>
      </c>
      <c r="B646" s="4" t="s">
        <v>14</v>
      </c>
      <c r="C646" s="4"/>
      <c r="D646" s="3" t="s">
        <v>1553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6">
        <v>14</v>
      </c>
      <c r="O646" s="4" t="s">
        <v>20</v>
      </c>
    </row>
    <row r="647" spans="1:15" ht="14.25" customHeight="1" x14ac:dyDescent="0.25">
      <c r="A647" s="9">
        <v>44820</v>
      </c>
      <c r="B647" s="4" t="s">
        <v>14</v>
      </c>
      <c r="C647" s="4"/>
      <c r="D647" s="3" t="s">
        <v>1552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6">
        <v>36</v>
      </c>
      <c r="O647" s="4" t="s">
        <v>20</v>
      </c>
    </row>
    <row r="648" spans="1:15" ht="14.25" customHeight="1" x14ac:dyDescent="0.25">
      <c r="A648" s="9">
        <v>44820</v>
      </c>
      <c r="B648" s="4" t="s">
        <v>14</v>
      </c>
      <c r="C648" s="4"/>
      <c r="D648" s="3" t="s">
        <v>1551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6">
        <v>26</v>
      </c>
      <c r="O648" s="4" t="s">
        <v>20</v>
      </c>
    </row>
    <row r="649" spans="1:15" ht="14.25" customHeight="1" x14ac:dyDescent="0.25">
      <c r="A649" s="9">
        <v>44820</v>
      </c>
      <c r="B649" s="4" t="s">
        <v>14</v>
      </c>
      <c r="C649" s="4"/>
      <c r="D649" s="3" t="s">
        <v>1550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6">
        <v>14</v>
      </c>
      <c r="O649" s="4" t="s">
        <v>20</v>
      </c>
    </row>
    <row r="650" spans="1:15" ht="14.25" customHeight="1" x14ac:dyDescent="0.25">
      <c r="A650" s="9">
        <v>44820</v>
      </c>
      <c r="B650" s="4" t="s">
        <v>14</v>
      </c>
      <c r="C650" s="4"/>
      <c r="D650" s="3" t="s">
        <v>1549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6">
        <v>9</v>
      </c>
      <c r="O650" s="4" t="s">
        <v>20</v>
      </c>
    </row>
    <row r="651" spans="1:15" ht="14.25" customHeight="1" x14ac:dyDescent="0.25">
      <c r="A651" s="9">
        <v>44820</v>
      </c>
      <c r="B651" s="4" t="s">
        <v>14</v>
      </c>
      <c r="C651" s="4"/>
      <c r="D651" s="3" t="s">
        <v>1548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6">
        <v>68</v>
      </c>
      <c r="O651" s="4" t="s">
        <v>20</v>
      </c>
    </row>
    <row r="652" spans="1:15" ht="14.25" customHeight="1" x14ac:dyDescent="0.25">
      <c r="A652" s="9">
        <v>44820</v>
      </c>
      <c r="B652" s="4" t="s">
        <v>14</v>
      </c>
      <c r="C652" s="4"/>
      <c r="D652" s="3" t="s">
        <v>1547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6">
        <v>68</v>
      </c>
      <c r="O652" s="4" t="s">
        <v>20</v>
      </c>
    </row>
    <row r="653" spans="1:15" ht="14.25" customHeight="1" x14ac:dyDescent="0.25">
      <c r="A653" s="9">
        <v>44820</v>
      </c>
      <c r="B653" s="4" t="s">
        <v>14</v>
      </c>
      <c r="C653" s="4"/>
      <c r="D653" s="3" t="s">
        <v>1546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6">
        <v>19</v>
      </c>
      <c r="O653" s="4" t="s">
        <v>20</v>
      </c>
    </row>
    <row r="654" spans="1:15" ht="14.25" customHeight="1" x14ac:dyDescent="0.25">
      <c r="A654" s="9">
        <v>44820</v>
      </c>
      <c r="B654" s="4" t="s">
        <v>14</v>
      </c>
      <c r="C654" s="4"/>
      <c r="D654" s="3" t="s">
        <v>1545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6">
        <v>41</v>
      </c>
      <c r="O654" s="4" t="s">
        <v>20</v>
      </c>
    </row>
    <row r="655" spans="1:15" ht="14.25" customHeight="1" x14ac:dyDescent="0.25">
      <c r="A655" s="9">
        <v>44820</v>
      </c>
      <c r="B655" s="4" t="s">
        <v>14</v>
      </c>
      <c r="C655" s="4"/>
      <c r="D655" s="3" t="s">
        <v>1544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6">
        <v>9</v>
      </c>
      <c r="O655" s="4" t="s">
        <v>20</v>
      </c>
    </row>
    <row r="656" spans="1:15" ht="14.25" customHeight="1" x14ac:dyDescent="0.25">
      <c r="A656" s="9">
        <v>44820</v>
      </c>
      <c r="B656" s="4" t="s">
        <v>14</v>
      </c>
      <c r="C656" s="4"/>
      <c r="D656" s="3" t="s">
        <v>1543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6">
        <v>19</v>
      </c>
      <c r="O656" s="4" t="s">
        <v>20</v>
      </c>
    </row>
    <row r="657" spans="1:15" ht="14.25" customHeight="1" x14ac:dyDescent="0.25">
      <c r="A657" s="9">
        <v>44820</v>
      </c>
      <c r="B657" s="4" t="s">
        <v>14</v>
      </c>
      <c r="C657" s="4"/>
      <c r="D657" s="3" t="s">
        <v>1542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6">
        <v>14</v>
      </c>
      <c r="O657" s="4" t="s">
        <v>20</v>
      </c>
    </row>
    <row r="658" spans="1:15" ht="14.25" customHeight="1" x14ac:dyDescent="0.25">
      <c r="A658" s="9">
        <v>44820</v>
      </c>
      <c r="B658" s="4" t="s">
        <v>14</v>
      </c>
      <c r="C658" s="4"/>
      <c r="D658" s="3" t="s">
        <v>1541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6">
        <v>14</v>
      </c>
      <c r="O658" s="4" t="s">
        <v>20</v>
      </c>
    </row>
    <row r="659" spans="1:15" ht="14.25" customHeight="1" x14ac:dyDescent="0.25">
      <c r="A659" s="9">
        <v>44820</v>
      </c>
      <c r="B659" s="4" t="s">
        <v>14</v>
      </c>
      <c r="C659" s="4"/>
      <c r="D659" s="3" t="s">
        <v>1540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6">
        <v>14</v>
      </c>
      <c r="O659" s="4" t="s">
        <v>20</v>
      </c>
    </row>
    <row r="660" spans="1:15" ht="14.25" customHeight="1" x14ac:dyDescent="0.25">
      <c r="A660" s="9">
        <v>44820</v>
      </c>
      <c r="B660" s="4" t="s">
        <v>14</v>
      </c>
      <c r="C660" s="4"/>
      <c r="D660" s="3" t="s">
        <v>1539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6">
        <v>9</v>
      </c>
      <c r="O660" s="4" t="s">
        <v>20</v>
      </c>
    </row>
    <row r="661" spans="1:15" ht="14.25" customHeight="1" x14ac:dyDescent="0.25">
      <c r="A661" s="9">
        <v>44820</v>
      </c>
      <c r="B661" s="4" t="s">
        <v>14</v>
      </c>
      <c r="C661" s="4"/>
      <c r="D661" s="3" t="s">
        <v>1538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6">
        <v>38</v>
      </c>
      <c r="O661" s="4" t="s">
        <v>19</v>
      </c>
    </row>
    <row r="662" spans="1:15" ht="14.25" customHeight="1" x14ac:dyDescent="0.25">
      <c r="A662" s="9">
        <v>44820</v>
      </c>
      <c r="B662" s="4" t="s">
        <v>14</v>
      </c>
      <c r="C662" s="4"/>
      <c r="D662" s="3" t="s">
        <v>1537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6">
        <v>38</v>
      </c>
      <c r="O662" s="4" t="s">
        <v>19</v>
      </c>
    </row>
    <row r="663" spans="1:15" ht="14.25" customHeight="1" x14ac:dyDescent="0.25">
      <c r="A663" s="9">
        <v>44820</v>
      </c>
      <c r="B663" s="4" t="s">
        <v>14</v>
      </c>
      <c r="C663" s="4"/>
      <c r="D663" s="3" t="s">
        <v>1536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6">
        <v>41</v>
      </c>
      <c r="O663" s="4" t="s">
        <v>19</v>
      </c>
    </row>
    <row r="664" spans="1:15" ht="14.25" customHeight="1" x14ac:dyDescent="0.25">
      <c r="A664" s="9">
        <v>44820</v>
      </c>
      <c r="B664" s="4" t="s">
        <v>14</v>
      </c>
      <c r="C664" s="4"/>
      <c r="D664" s="3" t="s">
        <v>1535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6">
        <v>14</v>
      </c>
      <c r="O664" s="4" t="s">
        <v>19</v>
      </c>
    </row>
    <row r="665" spans="1:15" ht="14.25" customHeight="1" x14ac:dyDescent="0.25">
      <c r="A665" s="9">
        <v>44820</v>
      </c>
      <c r="B665" s="4" t="s">
        <v>14</v>
      </c>
      <c r="C665" s="4"/>
      <c r="D665" s="3" t="s">
        <v>1534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6">
        <v>14</v>
      </c>
      <c r="O665" s="4" t="s">
        <v>19</v>
      </c>
    </row>
    <row r="666" spans="1:15" ht="14.25" customHeight="1" x14ac:dyDescent="0.25">
      <c r="A666" s="9">
        <v>44820</v>
      </c>
      <c r="B666" s="4" t="s">
        <v>14</v>
      </c>
      <c r="C666" s="4"/>
      <c r="D666" s="3" t="s">
        <v>1533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6">
        <v>36</v>
      </c>
      <c r="O666" s="4" t="s">
        <v>19</v>
      </c>
    </row>
    <row r="667" spans="1:15" ht="14.25" customHeight="1" x14ac:dyDescent="0.25">
      <c r="A667" s="9">
        <v>44820</v>
      </c>
      <c r="B667" s="4" t="s">
        <v>14</v>
      </c>
      <c r="C667" s="4"/>
      <c r="D667" s="3" t="s">
        <v>1532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6">
        <v>14</v>
      </c>
      <c r="O667" s="4" t="s">
        <v>19</v>
      </c>
    </row>
    <row r="668" spans="1:15" ht="14.25" customHeight="1" x14ac:dyDescent="0.25">
      <c r="A668" s="9">
        <v>44820</v>
      </c>
      <c r="B668" s="4" t="s">
        <v>14</v>
      </c>
      <c r="C668" s="4"/>
      <c r="D668" s="3" t="s">
        <v>1531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6">
        <v>14</v>
      </c>
      <c r="O668" s="4" t="s">
        <v>19</v>
      </c>
    </row>
    <row r="669" spans="1:15" ht="14.25" customHeight="1" x14ac:dyDescent="0.25">
      <c r="A669" s="9">
        <v>44820</v>
      </c>
      <c r="B669" s="4" t="s">
        <v>14</v>
      </c>
      <c r="C669" s="4"/>
      <c r="D669" s="3" t="s">
        <v>1530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6">
        <v>47.5</v>
      </c>
      <c r="O669" s="4" t="s">
        <v>19</v>
      </c>
    </row>
    <row r="670" spans="1:15" ht="14.25" customHeight="1" x14ac:dyDescent="0.25">
      <c r="A670" s="9">
        <v>44820</v>
      </c>
      <c r="B670" s="4" t="s">
        <v>14</v>
      </c>
      <c r="C670" s="4"/>
      <c r="D670" s="3" t="s">
        <v>1529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6">
        <v>41</v>
      </c>
      <c r="O670" s="4" t="s">
        <v>19</v>
      </c>
    </row>
    <row r="671" spans="1:15" ht="14.25" customHeight="1" x14ac:dyDescent="0.25">
      <c r="A671" s="9">
        <v>44820</v>
      </c>
      <c r="B671" s="4" t="s">
        <v>14</v>
      </c>
      <c r="C671" s="4"/>
      <c r="D671" s="3" t="s">
        <v>1528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6">
        <v>38</v>
      </c>
      <c r="O671" s="4" t="s">
        <v>19</v>
      </c>
    </row>
    <row r="672" spans="1:15" ht="14.25" customHeight="1" x14ac:dyDescent="0.25">
      <c r="A672" s="9">
        <v>44820</v>
      </c>
      <c r="B672" s="4" t="s">
        <v>14</v>
      </c>
      <c r="C672" s="4"/>
      <c r="D672" s="3" t="s">
        <v>1527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6">
        <v>36</v>
      </c>
      <c r="O672" s="4" t="s">
        <v>19</v>
      </c>
    </row>
    <row r="673" spans="1:15" ht="14.25" customHeight="1" x14ac:dyDescent="0.25">
      <c r="A673" s="9">
        <v>44820</v>
      </c>
      <c r="B673" s="4" t="s">
        <v>14</v>
      </c>
      <c r="C673" s="4"/>
      <c r="D673" s="3" t="s">
        <v>1526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6">
        <v>33.5</v>
      </c>
      <c r="O673" s="4" t="s">
        <v>19</v>
      </c>
    </row>
    <row r="674" spans="1:15" ht="14.25" customHeight="1" x14ac:dyDescent="0.25">
      <c r="A674" s="9">
        <v>44820</v>
      </c>
      <c r="B674" s="4" t="s">
        <v>14</v>
      </c>
      <c r="C674" s="4"/>
      <c r="D674" s="3" t="s">
        <v>1525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6">
        <v>14</v>
      </c>
      <c r="O674" s="4" t="s">
        <v>19</v>
      </c>
    </row>
    <row r="675" spans="1:15" ht="14.25" customHeight="1" x14ac:dyDescent="0.25">
      <c r="A675" s="9">
        <v>44820</v>
      </c>
      <c r="B675" s="4" t="s">
        <v>14</v>
      </c>
      <c r="C675" s="4"/>
      <c r="D675" s="3" t="s">
        <v>1524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6">
        <v>26</v>
      </c>
      <c r="O675" s="4" t="s">
        <v>19</v>
      </c>
    </row>
    <row r="676" spans="1:15" ht="14.25" customHeight="1" x14ac:dyDescent="0.25">
      <c r="A676" s="9">
        <v>44820</v>
      </c>
      <c r="B676" s="4" t="s">
        <v>14</v>
      </c>
      <c r="C676" s="4"/>
      <c r="D676" s="3" t="s">
        <v>1523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6">
        <v>14</v>
      </c>
      <c r="O676" s="4" t="s">
        <v>19</v>
      </c>
    </row>
    <row r="677" spans="1:15" ht="14.25" customHeight="1" x14ac:dyDescent="0.25">
      <c r="A677" s="9">
        <v>44820</v>
      </c>
      <c r="B677" s="4" t="s">
        <v>14</v>
      </c>
      <c r="C677" s="4"/>
      <c r="D677" s="3" t="s">
        <v>1522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6">
        <v>9</v>
      </c>
      <c r="O677" s="4" t="s">
        <v>19</v>
      </c>
    </row>
    <row r="678" spans="1:15" ht="14.25" customHeight="1" x14ac:dyDescent="0.25">
      <c r="A678" s="9">
        <v>44820</v>
      </c>
      <c r="B678" s="4" t="s">
        <v>14</v>
      </c>
      <c r="C678" s="4"/>
      <c r="D678" s="3" t="s">
        <v>1521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6">
        <v>40</v>
      </c>
      <c r="O678" s="4" t="s">
        <v>19</v>
      </c>
    </row>
    <row r="679" spans="1:15" ht="14.25" customHeight="1" x14ac:dyDescent="0.25">
      <c r="A679" s="9">
        <v>44820</v>
      </c>
      <c r="B679" s="4" t="s">
        <v>14</v>
      </c>
      <c r="C679" s="4"/>
      <c r="D679" s="3" t="s">
        <v>1520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6">
        <v>14</v>
      </c>
      <c r="O679" s="4" t="s">
        <v>19</v>
      </c>
    </row>
    <row r="680" spans="1:15" ht="14.25" customHeight="1" x14ac:dyDescent="0.25">
      <c r="A680" s="9">
        <v>44820</v>
      </c>
      <c r="B680" s="4" t="s">
        <v>14</v>
      </c>
      <c r="C680" s="4"/>
      <c r="D680" s="3" t="s">
        <v>1519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6">
        <v>14</v>
      </c>
      <c r="O680" s="4" t="s">
        <v>19</v>
      </c>
    </row>
    <row r="681" spans="1:15" ht="14.25" customHeight="1" x14ac:dyDescent="0.25">
      <c r="A681" s="9">
        <v>44820</v>
      </c>
      <c r="B681" s="4" t="s">
        <v>14</v>
      </c>
      <c r="C681" s="4"/>
      <c r="D681" s="3" t="s">
        <v>1518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6">
        <v>39</v>
      </c>
      <c r="O681" s="4" t="s">
        <v>19</v>
      </c>
    </row>
    <row r="682" spans="1:15" ht="14.25" customHeight="1" x14ac:dyDescent="0.25">
      <c r="A682" s="9">
        <v>44820</v>
      </c>
      <c r="B682" s="4" t="s">
        <v>15</v>
      </c>
      <c r="C682" s="4"/>
      <c r="D682" s="3" t="s">
        <v>1517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6">
        <v>19</v>
      </c>
      <c r="O682" s="4" t="s">
        <v>20</v>
      </c>
    </row>
    <row r="683" spans="1:15" ht="14.25" customHeight="1" x14ac:dyDescent="0.25">
      <c r="A683" s="9">
        <v>44820</v>
      </c>
      <c r="B683" s="4" t="s">
        <v>15</v>
      </c>
      <c r="C683" s="4"/>
      <c r="D683" s="3" t="s">
        <v>1516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6">
        <v>44</v>
      </c>
      <c r="O683" s="4" t="s">
        <v>20</v>
      </c>
    </row>
    <row r="684" spans="1:15" ht="14.25" customHeight="1" x14ac:dyDescent="0.25">
      <c r="A684" s="9">
        <v>44823</v>
      </c>
      <c r="B684" s="4" t="s">
        <v>13</v>
      </c>
      <c r="C684" s="4"/>
      <c r="D684" s="3" t="s">
        <v>904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6">
        <f>9.5+24</f>
        <v>33.5</v>
      </c>
      <c r="O684" s="4" t="s">
        <v>19</v>
      </c>
    </row>
    <row r="685" spans="1:15" ht="14.25" customHeight="1" x14ac:dyDescent="0.25">
      <c r="A685" s="9">
        <v>44823</v>
      </c>
      <c r="B685" s="4" t="s">
        <v>13</v>
      </c>
      <c r="C685" s="4"/>
      <c r="D685" s="3" t="s">
        <v>905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6">
        <v>9</v>
      </c>
      <c r="O685" s="4" t="s">
        <v>19</v>
      </c>
    </row>
    <row r="686" spans="1:15" ht="14.25" customHeight="1" x14ac:dyDescent="0.25">
      <c r="A686" s="9">
        <v>44823</v>
      </c>
      <c r="B686" s="4" t="s">
        <v>13</v>
      </c>
      <c r="C686" s="4"/>
      <c r="D686" s="3" t="s">
        <v>906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6">
        <v>9</v>
      </c>
      <c r="O686" s="4" t="s">
        <v>19</v>
      </c>
    </row>
    <row r="687" spans="1:15" ht="14.25" customHeight="1" x14ac:dyDescent="0.25">
      <c r="A687" s="9">
        <v>44823</v>
      </c>
      <c r="B687" s="4" t="s">
        <v>13</v>
      </c>
      <c r="C687" s="4"/>
      <c r="D687" s="3" t="s">
        <v>907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6">
        <f>11+24+27</f>
        <v>62</v>
      </c>
      <c r="O687" s="4" t="s">
        <v>20</v>
      </c>
    </row>
    <row r="688" spans="1:15" ht="14.25" customHeight="1" x14ac:dyDescent="0.25">
      <c r="A688" s="9">
        <v>44823</v>
      </c>
      <c r="B688" s="4" t="s">
        <v>13</v>
      </c>
      <c r="C688" s="4"/>
      <c r="D688" s="3" t="s">
        <v>908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6">
        <v>14</v>
      </c>
      <c r="O688" s="4" t="s">
        <v>20</v>
      </c>
    </row>
    <row r="689" spans="1:15" ht="14.25" customHeight="1" x14ac:dyDescent="0.25">
      <c r="A689" s="9">
        <v>44823</v>
      </c>
      <c r="B689" s="4" t="s">
        <v>13</v>
      </c>
      <c r="C689" s="4"/>
      <c r="D689" s="3" t="s">
        <v>909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6">
        <v>9</v>
      </c>
      <c r="O689" s="4" t="s">
        <v>20</v>
      </c>
    </row>
    <row r="690" spans="1:15" ht="14.25" customHeight="1" x14ac:dyDescent="0.25">
      <c r="A690" s="9">
        <v>44823</v>
      </c>
      <c r="B690" s="4" t="s">
        <v>13</v>
      </c>
      <c r="C690" s="4"/>
      <c r="D690" s="3" t="s">
        <v>910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6">
        <v>9</v>
      </c>
      <c r="O690" s="4" t="s">
        <v>20</v>
      </c>
    </row>
    <row r="691" spans="1:15" ht="14.25" customHeight="1" x14ac:dyDescent="0.25">
      <c r="A691" s="9">
        <v>44823</v>
      </c>
      <c r="B691" s="4" t="s">
        <v>13</v>
      </c>
      <c r="C691" s="4"/>
      <c r="D691" s="3" t="s">
        <v>911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6">
        <v>9</v>
      </c>
      <c r="O691" s="4" t="s">
        <v>20</v>
      </c>
    </row>
    <row r="692" spans="1:15" ht="14.25" customHeight="1" x14ac:dyDescent="0.25">
      <c r="A692" s="9">
        <v>44823</v>
      </c>
      <c r="B692" s="4" t="s">
        <v>13</v>
      </c>
      <c r="C692" s="4"/>
      <c r="D692" s="3" t="s">
        <v>912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6">
        <v>9</v>
      </c>
      <c r="O692" s="4" t="s">
        <v>20</v>
      </c>
    </row>
    <row r="693" spans="1:15" ht="14.25" customHeight="1" x14ac:dyDescent="0.25">
      <c r="A693" s="9">
        <v>44823</v>
      </c>
      <c r="B693" s="4" t="s">
        <v>13</v>
      </c>
      <c r="C693" s="4"/>
      <c r="D693" s="3" t="s">
        <v>913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6">
        <v>9</v>
      </c>
      <c r="O693" s="4" t="s">
        <v>20</v>
      </c>
    </row>
    <row r="694" spans="1:15" ht="14.25" customHeight="1" x14ac:dyDescent="0.25">
      <c r="A694" s="9">
        <v>44823</v>
      </c>
      <c r="B694" s="4" t="s">
        <v>13</v>
      </c>
      <c r="C694" s="4"/>
      <c r="D694" s="3" t="s">
        <v>914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6">
        <v>9.5</v>
      </c>
      <c r="O694" s="4" t="s">
        <v>20</v>
      </c>
    </row>
    <row r="695" spans="1:15" ht="14.25" customHeight="1" x14ac:dyDescent="0.25">
      <c r="A695" s="9">
        <v>44823</v>
      </c>
      <c r="B695" s="4" t="s">
        <v>14</v>
      </c>
      <c r="C695" s="4"/>
      <c r="D695" s="3" t="s">
        <v>915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6">
        <v>24</v>
      </c>
      <c r="O695" s="4" t="s">
        <v>19</v>
      </c>
    </row>
    <row r="696" spans="1:15" ht="14.25" customHeight="1" x14ac:dyDescent="0.25">
      <c r="A696" s="9">
        <v>44823</v>
      </c>
      <c r="B696" s="4" t="s">
        <v>14</v>
      </c>
      <c r="C696" s="4"/>
      <c r="D696" s="3" t="s">
        <v>916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6">
        <v>29</v>
      </c>
      <c r="O696" s="4" t="s">
        <v>19</v>
      </c>
    </row>
    <row r="697" spans="1:15" ht="14.25" customHeight="1" x14ac:dyDescent="0.25">
      <c r="A697" s="9">
        <v>44823</v>
      </c>
      <c r="B697" s="4" t="s">
        <v>14</v>
      </c>
      <c r="C697" s="4"/>
      <c r="D697" s="3" t="s">
        <v>917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6">
        <v>14</v>
      </c>
      <c r="O697" s="4" t="s">
        <v>19</v>
      </c>
    </row>
    <row r="698" spans="1:15" ht="14.25" customHeight="1" x14ac:dyDescent="0.25">
      <c r="A698" s="9">
        <v>44823</v>
      </c>
      <c r="B698" s="4" t="s">
        <v>14</v>
      </c>
      <c r="C698" s="4"/>
      <c r="D698" s="3" t="s">
        <v>918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6">
        <f>14+27</f>
        <v>41</v>
      </c>
      <c r="O698" s="4" t="s">
        <v>20</v>
      </c>
    </row>
    <row r="699" spans="1:15" ht="14.25" customHeight="1" x14ac:dyDescent="0.25">
      <c r="A699" s="9">
        <v>44823</v>
      </c>
      <c r="B699" s="4" t="s">
        <v>14</v>
      </c>
      <c r="C699" s="4"/>
      <c r="D699" s="3" t="s">
        <v>919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6">
        <v>39</v>
      </c>
      <c r="O699" s="4" t="s">
        <v>20</v>
      </c>
    </row>
    <row r="700" spans="1:15" ht="14.25" customHeight="1" x14ac:dyDescent="0.25">
      <c r="A700" s="9">
        <v>44823</v>
      </c>
      <c r="B700" s="4" t="s">
        <v>14</v>
      </c>
      <c r="C700" s="4"/>
      <c r="D700" s="3" t="s">
        <v>920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6">
        <f>27+7+7</f>
        <v>41</v>
      </c>
      <c r="O700" s="4" t="s">
        <v>20</v>
      </c>
    </row>
    <row r="701" spans="1:15" ht="14.25" customHeight="1" x14ac:dyDescent="0.25">
      <c r="A701" s="9">
        <v>44823</v>
      </c>
      <c r="B701" s="4" t="s">
        <v>14</v>
      </c>
      <c r="C701" s="4"/>
      <c r="D701" s="3" t="s">
        <v>921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6">
        <v>14</v>
      </c>
      <c r="O701" s="4" t="s">
        <v>20</v>
      </c>
    </row>
    <row r="702" spans="1:15" ht="14.25" customHeight="1" x14ac:dyDescent="0.25">
      <c r="A702" s="9">
        <v>44823</v>
      </c>
      <c r="B702" s="4" t="s">
        <v>14</v>
      </c>
      <c r="C702" s="4"/>
      <c r="D702" s="3" t="s">
        <v>922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6">
        <f>14+27+24</f>
        <v>65</v>
      </c>
      <c r="O702" s="4" t="s">
        <v>20</v>
      </c>
    </row>
    <row r="703" spans="1:15" ht="14.25" customHeight="1" x14ac:dyDescent="0.25">
      <c r="A703" s="9">
        <v>44823</v>
      </c>
      <c r="B703" s="4" t="s">
        <v>14</v>
      </c>
      <c r="C703" s="4"/>
      <c r="D703" s="3" t="s">
        <v>923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6">
        <v>14</v>
      </c>
      <c r="O703" s="4" t="s">
        <v>20</v>
      </c>
    </row>
    <row r="704" spans="1:15" ht="14.25" customHeight="1" x14ac:dyDescent="0.25">
      <c r="A704" s="9">
        <v>44823</v>
      </c>
      <c r="B704" s="4" t="s">
        <v>14</v>
      </c>
      <c r="C704" s="4"/>
      <c r="D704" s="3" t="s">
        <v>924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6">
        <v>9</v>
      </c>
      <c r="O704" s="4" t="s">
        <v>20</v>
      </c>
    </row>
    <row r="705" spans="1:15" ht="14.25" customHeight="1" x14ac:dyDescent="0.25">
      <c r="A705" s="9">
        <v>44823</v>
      </c>
      <c r="B705" s="4" t="s">
        <v>14</v>
      </c>
      <c r="C705" s="4"/>
      <c r="D705" s="3" t="s">
        <v>925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6">
        <v>34</v>
      </c>
      <c r="O705" s="4" t="s">
        <v>20</v>
      </c>
    </row>
    <row r="706" spans="1:15" ht="14.25" customHeight="1" x14ac:dyDescent="0.25">
      <c r="A706" s="9">
        <v>44823</v>
      </c>
      <c r="B706" s="4" t="s">
        <v>14</v>
      </c>
      <c r="C706" s="4"/>
      <c r="D706" s="3" t="s">
        <v>926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6">
        <f>7+7</f>
        <v>14</v>
      </c>
      <c r="O706" s="4" t="s">
        <v>20</v>
      </c>
    </row>
    <row r="707" spans="1:15" ht="14.25" customHeight="1" x14ac:dyDescent="0.25">
      <c r="A707" s="9">
        <v>44823</v>
      </c>
      <c r="B707" s="4" t="s">
        <v>14</v>
      </c>
      <c r="C707" s="4"/>
      <c r="D707" s="3" t="s">
        <v>927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6">
        <v>14</v>
      </c>
      <c r="O707" s="4" t="s">
        <v>20</v>
      </c>
    </row>
    <row r="708" spans="1:15" ht="14.25" customHeight="1" x14ac:dyDescent="0.25">
      <c r="A708" s="9">
        <v>44823</v>
      </c>
      <c r="B708" s="4" t="s">
        <v>14</v>
      </c>
      <c r="C708" s="4"/>
      <c r="D708" s="3" t="s">
        <v>928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6">
        <v>14</v>
      </c>
      <c r="O708" s="4" t="s">
        <v>20</v>
      </c>
    </row>
    <row r="709" spans="1:15" ht="14.25" customHeight="1" x14ac:dyDescent="0.25">
      <c r="A709" s="9">
        <v>44823</v>
      </c>
      <c r="B709" s="4" t="s">
        <v>14</v>
      </c>
      <c r="C709" s="4"/>
      <c r="D709" s="3" t="s">
        <v>929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6">
        <v>24</v>
      </c>
      <c r="O709" s="4" t="s">
        <v>20</v>
      </c>
    </row>
    <row r="710" spans="1:15" ht="14.25" customHeight="1" x14ac:dyDescent="0.25">
      <c r="A710" s="9">
        <v>44823</v>
      </c>
      <c r="B710" s="4" t="s">
        <v>14</v>
      </c>
      <c r="C710" s="4"/>
      <c r="D710" s="3" t="s">
        <v>930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6">
        <v>14</v>
      </c>
      <c r="O710" s="4" t="s">
        <v>20</v>
      </c>
    </row>
    <row r="711" spans="1:15" ht="14.25" customHeight="1" x14ac:dyDescent="0.25">
      <c r="A711" s="9">
        <v>44823</v>
      </c>
      <c r="B711" s="4" t="s">
        <v>14</v>
      </c>
      <c r="C711" s="4"/>
      <c r="D711" s="3" t="s">
        <v>931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6">
        <v>14</v>
      </c>
      <c r="O711" s="4" t="s">
        <v>20</v>
      </c>
    </row>
    <row r="712" spans="1:15" ht="14.25" customHeight="1" x14ac:dyDescent="0.25">
      <c r="A712" s="9">
        <v>44823</v>
      </c>
      <c r="B712" s="4" t="s">
        <v>14</v>
      </c>
      <c r="C712" s="4"/>
      <c r="D712" s="3" t="s">
        <v>932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6">
        <v>14</v>
      </c>
      <c r="O712" s="4" t="s">
        <v>20</v>
      </c>
    </row>
    <row r="713" spans="1:15" ht="14.25" customHeight="1" x14ac:dyDescent="0.25">
      <c r="A713" s="9">
        <v>44825</v>
      </c>
      <c r="B713" s="4" t="s">
        <v>15</v>
      </c>
      <c r="C713" s="4"/>
      <c r="D713" s="3" t="s">
        <v>615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6">
        <f>15+7+7</f>
        <v>29</v>
      </c>
      <c r="O713" s="4" t="s">
        <v>19</v>
      </c>
    </row>
    <row r="714" spans="1:15" ht="14.25" customHeight="1" x14ac:dyDescent="0.25">
      <c r="A714" s="9">
        <v>44825</v>
      </c>
      <c r="B714" s="4" t="s">
        <v>13</v>
      </c>
      <c r="C714" s="4"/>
      <c r="D714" s="3" t="s">
        <v>616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6">
        <v>9</v>
      </c>
      <c r="O714" s="4" t="s">
        <v>20</v>
      </c>
    </row>
    <row r="715" spans="1:15" ht="14.25" customHeight="1" x14ac:dyDescent="0.25">
      <c r="A715" s="9">
        <v>44825</v>
      </c>
      <c r="B715" s="4" t="s">
        <v>13</v>
      </c>
      <c r="C715" s="4"/>
      <c r="D715" s="3" t="s">
        <v>617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6">
        <v>9</v>
      </c>
      <c r="O715" s="4" t="s">
        <v>20</v>
      </c>
    </row>
    <row r="716" spans="1:15" ht="14.25" customHeight="1" x14ac:dyDescent="0.25">
      <c r="A716" s="9">
        <v>44825</v>
      </c>
      <c r="B716" s="4" t="s">
        <v>13</v>
      </c>
      <c r="C716" s="4"/>
      <c r="D716" s="3" t="s">
        <v>618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6">
        <v>14</v>
      </c>
      <c r="O716" s="4" t="s">
        <v>20</v>
      </c>
    </row>
    <row r="717" spans="1:15" ht="14.25" customHeight="1" x14ac:dyDescent="0.25">
      <c r="A717" s="9">
        <v>44825</v>
      </c>
      <c r="B717" s="4" t="s">
        <v>13</v>
      </c>
      <c r="C717" s="4"/>
      <c r="D717" s="3" t="s">
        <v>619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6">
        <v>9</v>
      </c>
      <c r="O717" s="4" t="s">
        <v>20</v>
      </c>
    </row>
    <row r="718" spans="1:15" ht="14.25" customHeight="1" x14ac:dyDescent="0.25">
      <c r="A718" s="9">
        <v>44825</v>
      </c>
      <c r="B718" s="4" t="s">
        <v>13</v>
      </c>
      <c r="C718" s="4"/>
      <c r="D718" s="3" t="s">
        <v>620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6">
        <v>24</v>
      </c>
      <c r="O718" s="4" t="s">
        <v>19</v>
      </c>
    </row>
    <row r="719" spans="1:15" ht="14.25" customHeight="1" x14ac:dyDescent="0.25">
      <c r="A719" s="9">
        <v>44825</v>
      </c>
      <c r="B719" s="4" t="s">
        <v>13</v>
      </c>
      <c r="C719" s="4"/>
      <c r="D719" s="3" t="s">
        <v>621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6">
        <v>9</v>
      </c>
      <c r="O719" s="4" t="s">
        <v>19</v>
      </c>
    </row>
    <row r="720" spans="1:15" ht="14.25" customHeight="1" x14ac:dyDescent="0.25">
      <c r="A720" s="9">
        <v>44825</v>
      </c>
      <c r="B720" s="4" t="s">
        <v>13</v>
      </c>
      <c r="C720" s="4"/>
      <c r="D720" s="3" t="s">
        <v>622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6">
        <v>9</v>
      </c>
      <c r="O720" s="4" t="s">
        <v>19</v>
      </c>
    </row>
    <row r="721" spans="1:15" ht="14.25" customHeight="1" x14ac:dyDescent="0.25">
      <c r="A721" s="9">
        <v>44825</v>
      </c>
      <c r="B721" s="4" t="s">
        <v>14</v>
      </c>
      <c r="C721" s="4"/>
      <c r="D721" s="3" t="s">
        <v>623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6">
        <f>29+5</f>
        <v>34</v>
      </c>
      <c r="O721" s="4" t="s">
        <v>20</v>
      </c>
    </row>
    <row r="722" spans="1:15" ht="14.25" customHeight="1" x14ac:dyDescent="0.25">
      <c r="A722" s="9">
        <v>44825</v>
      </c>
      <c r="B722" s="4" t="s">
        <v>14</v>
      </c>
      <c r="C722" s="4"/>
      <c r="D722" s="3" t="s">
        <v>624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6">
        <f>24+7+7</f>
        <v>38</v>
      </c>
      <c r="O722" s="4" t="s">
        <v>20</v>
      </c>
    </row>
    <row r="723" spans="1:15" ht="14.25" customHeight="1" x14ac:dyDescent="0.25">
      <c r="A723" s="9">
        <v>44825</v>
      </c>
      <c r="B723" s="4" t="s">
        <v>14</v>
      </c>
      <c r="C723" s="4"/>
      <c r="D723" s="3" t="s">
        <v>625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6">
        <f>27+7+7</f>
        <v>41</v>
      </c>
      <c r="O723" s="4" t="s">
        <v>20</v>
      </c>
    </row>
    <row r="724" spans="1:15" ht="14.25" customHeight="1" x14ac:dyDescent="0.25">
      <c r="A724" s="9">
        <v>44825</v>
      </c>
      <c r="B724" s="4" t="s">
        <v>14</v>
      </c>
      <c r="C724" s="4"/>
      <c r="D724" s="3" t="s">
        <v>626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6">
        <f>32+7</f>
        <v>39</v>
      </c>
      <c r="O724" s="4" t="s">
        <v>20</v>
      </c>
    </row>
    <row r="725" spans="1:15" ht="14.25" customHeight="1" x14ac:dyDescent="0.25">
      <c r="A725" s="9">
        <v>44825</v>
      </c>
      <c r="B725" s="4" t="s">
        <v>14</v>
      </c>
      <c r="C725" s="4"/>
      <c r="D725" s="3" t="s">
        <v>627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6">
        <f>19+27</f>
        <v>46</v>
      </c>
      <c r="O725" s="4" t="s">
        <v>20</v>
      </c>
    </row>
    <row r="726" spans="1:15" ht="14.25" customHeight="1" x14ac:dyDescent="0.25">
      <c r="A726" s="9">
        <v>44825</v>
      </c>
      <c r="B726" s="4" t="s">
        <v>14</v>
      </c>
      <c r="C726" s="4"/>
      <c r="D726" s="3" t="s">
        <v>628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6">
        <f>12+7+27</f>
        <v>46</v>
      </c>
      <c r="O726" s="4" t="s">
        <v>20</v>
      </c>
    </row>
    <row r="727" spans="1:15" ht="14.25" customHeight="1" x14ac:dyDescent="0.25">
      <c r="A727" s="9">
        <v>44825</v>
      </c>
      <c r="B727" s="4" t="s">
        <v>14</v>
      </c>
      <c r="C727" s="4"/>
      <c r="D727" s="3" t="s">
        <v>540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6">
        <f>7+7+27</f>
        <v>41</v>
      </c>
      <c r="O727" s="4" t="s">
        <v>20</v>
      </c>
    </row>
    <row r="728" spans="1:15" ht="14.25" customHeight="1" x14ac:dyDescent="0.25">
      <c r="A728" s="9">
        <v>44825</v>
      </c>
      <c r="B728" s="4" t="s">
        <v>14</v>
      </c>
      <c r="C728" s="4"/>
      <c r="D728" s="3" t="s">
        <v>629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6">
        <v>24</v>
      </c>
      <c r="O728" s="4" t="s">
        <v>20</v>
      </c>
    </row>
    <row r="729" spans="1:15" ht="14.25" customHeight="1" x14ac:dyDescent="0.25">
      <c r="A729" s="9">
        <v>44825</v>
      </c>
      <c r="B729" s="4" t="s">
        <v>14</v>
      </c>
      <c r="C729" s="4"/>
      <c r="D729" s="3" t="s">
        <v>630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6">
        <f>7+7</f>
        <v>14</v>
      </c>
      <c r="O729" s="4" t="s">
        <v>20</v>
      </c>
    </row>
    <row r="730" spans="1:15" ht="14.25" customHeight="1" x14ac:dyDescent="0.25">
      <c r="A730" s="9">
        <v>44825</v>
      </c>
      <c r="B730" s="4" t="s">
        <v>14</v>
      </c>
      <c r="C730" s="4"/>
      <c r="D730" s="3" t="s">
        <v>631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6">
        <f>14+27</f>
        <v>41</v>
      </c>
      <c r="O730" s="4" t="s">
        <v>20</v>
      </c>
    </row>
    <row r="731" spans="1:15" ht="14.25" customHeight="1" x14ac:dyDescent="0.25">
      <c r="A731" s="9">
        <v>44825</v>
      </c>
      <c r="B731" s="4" t="s">
        <v>14</v>
      </c>
      <c r="C731" s="4"/>
      <c r="D731" s="3" t="s">
        <v>632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6">
        <v>9.5</v>
      </c>
      <c r="O731" s="4" t="s">
        <v>20</v>
      </c>
    </row>
    <row r="732" spans="1:15" ht="14.25" customHeight="1" x14ac:dyDescent="0.25">
      <c r="A732" s="9">
        <v>44825</v>
      </c>
      <c r="B732" s="4" t="s">
        <v>14</v>
      </c>
      <c r="C732" s="4"/>
      <c r="D732" s="3" t="s">
        <v>633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6">
        <v>14</v>
      </c>
      <c r="O732" s="4" t="s">
        <v>20</v>
      </c>
    </row>
    <row r="733" spans="1:15" ht="14.25" customHeight="1" x14ac:dyDescent="0.25">
      <c r="A733" s="9">
        <v>44825</v>
      </c>
      <c r="B733" s="4" t="s">
        <v>14</v>
      </c>
      <c r="C733" s="4"/>
      <c r="D733" s="3" t="s">
        <v>634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6">
        <v>14</v>
      </c>
      <c r="O733" s="4" t="s">
        <v>20</v>
      </c>
    </row>
    <row r="734" spans="1:15" ht="14.25" customHeight="1" x14ac:dyDescent="0.25">
      <c r="A734" s="9">
        <v>44825</v>
      </c>
      <c r="B734" s="4" t="s">
        <v>14</v>
      </c>
      <c r="C734" s="4"/>
      <c r="D734" s="3" t="s">
        <v>635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6">
        <v>24</v>
      </c>
      <c r="O734" s="4" t="s">
        <v>20</v>
      </c>
    </row>
    <row r="735" spans="1:15" ht="14.25" customHeight="1" x14ac:dyDescent="0.25">
      <c r="A735" s="9">
        <v>44826</v>
      </c>
      <c r="B735" s="4" t="s">
        <v>13</v>
      </c>
      <c r="C735" s="4"/>
      <c r="D735" s="3" t="s">
        <v>1412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6">
        <v>9</v>
      </c>
      <c r="O735" s="4" t="s">
        <v>20</v>
      </c>
    </row>
    <row r="736" spans="1:15" ht="14.25" customHeight="1" x14ac:dyDescent="0.25">
      <c r="A736" s="9">
        <v>44826</v>
      </c>
      <c r="B736" s="4" t="s">
        <v>13</v>
      </c>
      <c r="C736" s="4"/>
      <c r="D736" s="3" t="s">
        <v>1411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6">
        <v>36</v>
      </c>
      <c r="O736" s="4" t="s">
        <v>20</v>
      </c>
    </row>
    <row r="737" spans="1:15" ht="14.25" customHeight="1" x14ac:dyDescent="0.25">
      <c r="A737" s="9">
        <v>44826</v>
      </c>
      <c r="B737" s="4" t="s">
        <v>13</v>
      </c>
      <c r="C737" s="4"/>
      <c r="D737" s="3" t="s">
        <v>1410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6">
        <v>9</v>
      </c>
      <c r="O737" s="4" t="s">
        <v>20</v>
      </c>
    </row>
    <row r="738" spans="1:15" ht="14.25" customHeight="1" x14ac:dyDescent="0.25">
      <c r="A738" s="9">
        <v>44826</v>
      </c>
      <c r="B738" s="4" t="s">
        <v>13</v>
      </c>
      <c r="C738" s="4"/>
      <c r="D738" s="3" t="s">
        <v>1409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6">
        <v>36</v>
      </c>
      <c r="O738" s="4" t="s">
        <v>20</v>
      </c>
    </row>
    <row r="739" spans="1:15" ht="14.25" customHeight="1" x14ac:dyDescent="0.25">
      <c r="A739" s="9">
        <v>44826</v>
      </c>
      <c r="B739" s="4" t="s">
        <v>13</v>
      </c>
      <c r="C739" s="4"/>
      <c r="D739" s="3" t="s">
        <v>1408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6">
        <v>14</v>
      </c>
      <c r="O739" s="4" t="s">
        <v>20</v>
      </c>
    </row>
    <row r="740" spans="1:15" ht="14.25" customHeight="1" x14ac:dyDescent="0.25">
      <c r="A740" s="9">
        <v>44826</v>
      </c>
      <c r="B740" s="4" t="s">
        <v>13</v>
      </c>
      <c r="C740" s="4"/>
      <c r="D740" s="3" t="s">
        <v>1407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6">
        <v>33</v>
      </c>
      <c r="O740" s="4" t="s">
        <v>20</v>
      </c>
    </row>
    <row r="741" spans="1:15" ht="14.25" customHeight="1" x14ac:dyDescent="0.25">
      <c r="A741" s="9">
        <v>44826</v>
      </c>
      <c r="B741" s="4" t="s">
        <v>13</v>
      </c>
      <c r="C741" s="4"/>
      <c r="D741" s="3" t="s">
        <v>1406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6">
        <v>9</v>
      </c>
      <c r="O741" s="4" t="s">
        <v>20</v>
      </c>
    </row>
    <row r="742" spans="1:15" ht="14.25" customHeight="1" x14ac:dyDescent="0.25">
      <c r="A742" s="9">
        <v>44826</v>
      </c>
      <c r="B742" s="4" t="s">
        <v>13</v>
      </c>
      <c r="C742" s="4"/>
      <c r="D742" s="3" t="s">
        <v>1405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6">
        <v>9</v>
      </c>
      <c r="O742" s="4" t="s">
        <v>20</v>
      </c>
    </row>
    <row r="743" spans="1:15" ht="14.25" customHeight="1" x14ac:dyDescent="0.25">
      <c r="A743" s="9">
        <v>44826</v>
      </c>
      <c r="B743" s="4" t="s">
        <v>13</v>
      </c>
      <c r="C743" s="4"/>
      <c r="D743" s="3" t="s">
        <v>1404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6">
        <v>9</v>
      </c>
      <c r="O743" s="4" t="s">
        <v>20</v>
      </c>
    </row>
    <row r="744" spans="1:15" ht="14.25" customHeight="1" x14ac:dyDescent="0.25">
      <c r="A744" s="9">
        <v>44826</v>
      </c>
      <c r="B744" s="4" t="s">
        <v>13</v>
      </c>
      <c r="C744" s="4"/>
      <c r="D744" s="3" t="s">
        <v>1403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6">
        <v>14</v>
      </c>
      <c r="O744" s="4" t="s">
        <v>20</v>
      </c>
    </row>
    <row r="745" spans="1:15" ht="14.25" customHeight="1" x14ac:dyDescent="0.25">
      <c r="A745" s="9">
        <v>44826</v>
      </c>
      <c r="B745" s="4" t="s">
        <v>13</v>
      </c>
      <c r="C745" s="4"/>
      <c r="D745" s="3" t="s">
        <v>1402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6">
        <v>9</v>
      </c>
      <c r="O745" s="4" t="s">
        <v>20</v>
      </c>
    </row>
    <row r="746" spans="1:15" ht="14.25" customHeight="1" x14ac:dyDescent="0.25">
      <c r="A746" s="9">
        <v>44826</v>
      </c>
      <c r="B746" s="4" t="s">
        <v>13</v>
      </c>
      <c r="C746" s="4"/>
      <c r="D746" s="3" t="s">
        <v>1401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6">
        <v>9</v>
      </c>
      <c r="O746" s="4" t="s">
        <v>20</v>
      </c>
    </row>
    <row r="747" spans="1:15" ht="14.25" customHeight="1" x14ac:dyDescent="0.25">
      <c r="A747" s="9">
        <v>44826</v>
      </c>
      <c r="B747" s="4" t="s">
        <v>13</v>
      </c>
      <c r="C747" s="4"/>
      <c r="D747" s="3" t="s">
        <v>1400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6">
        <v>9</v>
      </c>
      <c r="O747" s="4" t="s">
        <v>20</v>
      </c>
    </row>
    <row r="748" spans="1:15" ht="14.25" customHeight="1" x14ac:dyDescent="0.25">
      <c r="A748" s="9">
        <v>44826</v>
      </c>
      <c r="B748" s="4" t="s">
        <v>13</v>
      </c>
      <c r="C748" s="4"/>
      <c r="D748" s="3" t="s">
        <v>1399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6">
        <v>9</v>
      </c>
      <c r="O748" s="4" t="s">
        <v>20</v>
      </c>
    </row>
    <row r="749" spans="1:15" ht="14.25" customHeight="1" x14ac:dyDescent="0.25">
      <c r="A749" s="9">
        <v>44826</v>
      </c>
      <c r="B749" s="4" t="s">
        <v>13</v>
      </c>
      <c r="C749" s="4"/>
      <c r="D749" s="3" t="s">
        <v>1398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6">
        <v>9</v>
      </c>
      <c r="O749" s="4" t="s">
        <v>20</v>
      </c>
    </row>
    <row r="750" spans="1:15" ht="14.25" customHeight="1" x14ac:dyDescent="0.25">
      <c r="A750" s="9">
        <v>44826</v>
      </c>
      <c r="B750" s="4" t="s">
        <v>13</v>
      </c>
      <c r="C750" s="4"/>
      <c r="D750" s="3" t="s">
        <v>1397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6">
        <v>9</v>
      </c>
      <c r="O750" s="4" t="s">
        <v>20</v>
      </c>
    </row>
    <row r="751" spans="1:15" ht="14.25" customHeight="1" x14ac:dyDescent="0.25">
      <c r="A751" s="9">
        <v>44826</v>
      </c>
      <c r="B751" s="4" t="s">
        <v>13</v>
      </c>
      <c r="C751" s="4"/>
      <c r="D751" s="3" t="s">
        <v>1396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6">
        <v>9</v>
      </c>
      <c r="O751" s="4" t="s">
        <v>20</v>
      </c>
    </row>
    <row r="752" spans="1:15" ht="14.25" customHeight="1" x14ac:dyDescent="0.25">
      <c r="A752" s="9">
        <v>44826</v>
      </c>
      <c r="B752" s="4" t="s">
        <v>13</v>
      </c>
      <c r="C752" s="4"/>
      <c r="D752" s="3" t="s">
        <v>1395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6">
        <v>60</v>
      </c>
      <c r="O752" s="4" t="s">
        <v>20</v>
      </c>
    </row>
    <row r="753" spans="1:15" ht="14.25" customHeight="1" x14ac:dyDescent="0.25">
      <c r="A753" s="9">
        <v>44826</v>
      </c>
      <c r="B753" s="4" t="s">
        <v>13</v>
      </c>
      <c r="C753" s="4"/>
      <c r="D753" s="3" t="s">
        <v>1394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6">
        <v>9</v>
      </c>
      <c r="O753" s="4" t="s">
        <v>20</v>
      </c>
    </row>
    <row r="754" spans="1:15" ht="14.25" customHeight="1" x14ac:dyDescent="0.25">
      <c r="A754" s="9">
        <v>44826</v>
      </c>
      <c r="B754" s="4" t="s">
        <v>13</v>
      </c>
      <c r="C754" s="4"/>
      <c r="D754" s="3" t="s">
        <v>1393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6">
        <v>9</v>
      </c>
      <c r="O754" s="4" t="s">
        <v>20</v>
      </c>
    </row>
    <row r="755" spans="1:15" ht="14.25" customHeight="1" x14ac:dyDescent="0.25">
      <c r="A755" s="9">
        <v>44826</v>
      </c>
      <c r="B755" s="4" t="s">
        <v>13</v>
      </c>
      <c r="C755" s="4"/>
      <c r="D755" s="3" t="s">
        <v>1392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6">
        <v>14</v>
      </c>
      <c r="O755" s="4" t="s">
        <v>20</v>
      </c>
    </row>
    <row r="756" spans="1:15" ht="14.25" customHeight="1" x14ac:dyDescent="0.25">
      <c r="A756" s="9">
        <v>44826</v>
      </c>
      <c r="B756" s="4" t="s">
        <v>13</v>
      </c>
      <c r="C756" s="4"/>
      <c r="D756" s="3" t="s">
        <v>1391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6">
        <v>9</v>
      </c>
      <c r="O756" s="4" t="s">
        <v>20</v>
      </c>
    </row>
    <row r="757" spans="1:15" ht="14.25" customHeight="1" x14ac:dyDescent="0.25">
      <c r="A757" s="9">
        <v>44826</v>
      </c>
      <c r="B757" s="4" t="s">
        <v>13</v>
      </c>
      <c r="C757" s="4"/>
      <c r="D757" s="3" t="s">
        <v>1390</v>
      </c>
      <c r="E757" s="5">
        <v>0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6">
        <v>9</v>
      </c>
      <c r="O757" s="4" t="s">
        <v>20</v>
      </c>
    </row>
    <row r="758" spans="1:15" ht="14.25" customHeight="1" x14ac:dyDescent="0.25">
      <c r="A758" s="9">
        <v>44826</v>
      </c>
      <c r="B758" s="4" t="s">
        <v>13</v>
      </c>
      <c r="C758" s="4"/>
      <c r="D758" s="3" t="s">
        <v>1389</v>
      </c>
      <c r="E758" s="5">
        <v>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6">
        <v>43</v>
      </c>
      <c r="O758" s="4" t="s">
        <v>19</v>
      </c>
    </row>
    <row r="759" spans="1:15" ht="14.25" customHeight="1" x14ac:dyDescent="0.25">
      <c r="A759" s="9">
        <v>44826</v>
      </c>
      <c r="B759" s="4" t="s">
        <v>13</v>
      </c>
      <c r="C759" s="4"/>
      <c r="D759" s="3" t="s">
        <v>1388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6">
        <v>14</v>
      </c>
      <c r="O759" s="4" t="s">
        <v>19</v>
      </c>
    </row>
    <row r="760" spans="1:15" ht="14.25" customHeight="1" x14ac:dyDescent="0.25">
      <c r="A760" s="9">
        <v>44826</v>
      </c>
      <c r="B760" s="4" t="s">
        <v>13</v>
      </c>
      <c r="C760" s="4"/>
      <c r="D760" s="3" t="s">
        <v>1387</v>
      </c>
      <c r="E760" s="5">
        <v>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6">
        <v>47.5</v>
      </c>
      <c r="O760" s="4" t="s">
        <v>19</v>
      </c>
    </row>
    <row r="761" spans="1:15" ht="14.25" customHeight="1" x14ac:dyDescent="0.25">
      <c r="A761" s="9">
        <v>44826</v>
      </c>
      <c r="B761" s="4" t="s">
        <v>13</v>
      </c>
      <c r="C761" s="4"/>
      <c r="D761" s="3" t="s">
        <v>1386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6">
        <v>14</v>
      </c>
      <c r="O761" s="4" t="s">
        <v>19</v>
      </c>
    </row>
    <row r="762" spans="1:15" ht="14.25" customHeight="1" x14ac:dyDescent="0.25">
      <c r="A762" s="9">
        <v>44826</v>
      </c>
      <c r="B762" s="4" t="s">
        <v>13</v>
      </c>
      <c r="C762" s="4"/>
      <c r="D762" s="3" t="s">
        <v>1385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6">
        <v>9</v>
      </c>
      <c r="O762" s="4" t="s">
        <v>19</v>
      </c>
    </row>
    <row r="763" spans="1:15" ht="14.25" customHeight="1" x14ac:dyDescent="0.25">
      <c r="A763" s="9">
        <v>44826</v>
      </c>
      <c r="B763" s="4" t="s">
        <v>13</v>
      </c>
      <c r="C763" s="4"/>
      <c r="D763" s="3" t="s">
        <v>1384</v>
      </c>
      <c r="E763" s="5">
        <v>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6">
        <v>33</v>
      </c>
      <c r="O763" s="4" t="s">
        <v>19</v>
      </c>
    </row>
    <row r="764" spans="1:15" ht="14.25" customHeight="1" x14ac:dyDescent="0.25">
      <c r="A764" s="9">
        <v>44826</v>
      </c>
      <c r="B764" s="4" t="s">
        <v>13</v>
      </c>
      <c r="C764" s="4"/>
      <c r="D764" s="3" t="s">
        <v>1383</v>
      </c>
      <c r="E764" s="5">
        <v>0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6">
        <v>9</v>
      </c>
      <c r="O764" s="4" t="s">
        <v>19</v>
      </c>
    </row>
    <row r="765" spans="1:15" ht="14.25" customHeight="1" x14ac:dyDescent="0.25">
      <c r="A765" s="9">
        <v>44826</v>
      </c>
      <c r="B765" s="4" t="s">
        <v>13</v>
      </c>
      <c r="C765" s="4"/>
      <c r="D765" s="3" t="s">
        <v>1382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6">
        <v>9</v>
      </c>
      <c r="O765" s="4" t="s">
        <v>19</v>
      </c>
    </row>
    <row r="766" spans="1:15" ht="14.25" customHeight="1" x14ac:dyDescent="0.25">
      <c r="A766" s="9">
        <v>44826</v>
      </c>
      <c r="B766" s="4" t="s">
        <v>13</v>
      </c>
      <c r="C766" s="4"/>
      <c r="D766" s="3" t="s">
        <v>1381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6">
        <v>42.5</v>
      </c>
      <c r="O766" s="4" t="s">
        <v>19</v>
      </c>
    </row>
    <row r="767" spans="1:15" ht="14.25" customHeight="1" x14ac:dyDescent="0.25">
      <c r="A767" s="9">
        <v>44826</v>
      </c>
      <c r="B767" s="4" t="s">
        <v>13</v>
      </c>
      <c r="C767" s="4"/>
      <c r="D767" s="3" t="s">
        <v>1380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6">
        <v>9</v>
      </c>
      <c r="O767" s="4" t="s">
        <v>21</v>
      </c>
    </row>
    <row r="768" spans="1:15" ht="14.25" customHeight="1" x14ac:dyDescent="0.25">
      <c r="A768" s="9">
        <v>44826</v>
      </c>
      <c r="B768" s="4" t="s">
        <v>13</v>
      </c>
      <c r="C768" s="4"/>
      <c r="D768" s="3" t="s">
        <v>1379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6">
        <v>9</v>
      </c>
      <c r="O768" s="4" t="s">
        <v>21</v>
      </c>
    </row>
    <row r="769" spans="1:15" ht="14.25" customHeight="1" x14ac:dyDescent="0.25">
      <c r="A769" s="9">
        <v>44826</v>
      </c>
      <c r="B769" s="4" t="s">
        <v>13</v>
      </c>
      <c r="C769" s="4"/>
      <c r="D769" s="3" t="s">
        <v>1378</v>
      </c>
      <c r="E769" s="5">
        <v>0</v>
      </c>
      <c r="F769" s="5">
        <v>0</v>
      </c>
      <c r="G769" s="5">
        <v>0</v>
      </c>
      <c r="H769" s="5">
        <v>0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6">
        <v>9</v>
      </c>
      <c r="O769" s="4" t="s">
        <v>21</v>
      </c>
    </row>
    <row r="770" spans="1:15" ht="14.25" customHeight="1" x14ac:dyDescent="0.25">
      <c r="A770" s="9">
        <v>44826</v>
      </c>
      <c r="B770" s="4" t="s">
        <v>14</v>
      </c>
      <c r="C770" s="4"/>
      <c r="D770" s="3" t="s">
        <v>1377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6">
        <v>33.5</v>
      </c>
      <c r="O770" s="4" t="s">
        <v>20</v>
      </c>
    </row>
    <row r="771" spans="1:15" ht="14.25" customHeight="1" x14ac:dyDescent="0.25">
      <c r="A771" s="9">
        <v>44826</v>
      </c>
      <c r="B771" s="4" t="s">
        <v>14</v>
      </c>
      <c r="C771" s="4"/>
      <c r="D771" s="3" t="s">
        <v>1376</v>
      </c>
      <c r="E771" s="5">
        <v>0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6">
        <v>33.5</v>
      </c>
      <c r="O771" s="4" t="s">
        <v>20</v>
      </c>
    </row>
    <row r="772" spans="1:15" ht="14.25" customHeight="1" x14ac:dyDescent="0.25">
      <c r="A772" s="9">
        <v>44826</v>
      </c>
      <c r="B772" s="4" t="s">
        <v>14</v>
      </c>
      <c r="C772" s="4"/>
      <c r="D772" s="3" t="s">
        <v>1375</v>
      </c>
      <c r="E772" s="5">
        <v>0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6">
        <v>33.5</v>
      </c>
      <c r="O772" s="4" t="s">
        <v>20</v>
      </c>
    </row>
    <row r="773" spans="1:15" ht="14.25" customHeight="1" x14ac:dyDescent="0.25">
      <c r="A773" s="9">
        <v>44826</v>
      </c>
      <c r="B773" s="4" t="s">
        <v>14</v>
      </c>
      <c r="C773" s="4"/>
      <c r="D773" s="3" t="s">
        <v>1374</v>
      </c>
      <c r="E773" s="5">
        <v>0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6">
        <v>34</v>
      </c>
      <c r="O773" s="4" t="s">
        <v>20</v>
      </c>
    </row>
    <row r="774" spans="1:15" ht="14.25" customHeight="1" x14ac:dyDescent="0.25">
      <c r="A774" s="9">
        <v>44826</v>
      </c>
      <c r="B774" s="4" t="s">
        <v>14</v>
      </c>
      <c r="C774" s="4"/>
      <c r="D774" s="3" t="s">
        <v>1373</v>
      </c>
      <c r="E774" s="5">
        <v>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6">
        <v>14</v>
      </c>
      <c r="O774" s="4" t="s">
        <v>20</v>
      </c>
    </row>
    <row r="775" spans="1:15" ht="14.25" customHeight="1" x14ac:dyDescent="0.25">
      <c r="A775" s="9">
        <v>44826</v>
      </c>
      <c r="B775" s="4" t="s">
        <v>14</v>
      </c>
      <c r="C775" s="4"/>
      <c r="D775" s="3" t="s">
        <v>1372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6">
        <v>14</v>
      </c>
      <c r="O775" s="4" t="s">
        <v>20</v>
      </c>
    </row>
    <row r="776" spans="1:15" ht="14.25" customHeight="1" x14ac:dyDescent="0.25">
      <c r="A776" s="9">
        <v>44826</v>
      </c>
      <c r="B776" s="4" t="s">
        <v>14</v>
      </c>
      <c r="C776" s="4"/>
      <c r="D776" s="3" t="s">
        <v>1371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6">
        <v>19</v>
      </c>
      <c r="O776" s="4" t="s">
        <v>20</v>
      </c>
    </row>
    <row r="777" spans="1:15" ht="14.25" customHeight="1" x14ac:dyDescent="0.25">
      <c r="A777" s="9">
        <v>44826</v>
      </c>
      <c r="B777" s="4" t="s">
        <v>14</v>
      </c>
      <c r="C777" s="4"/>
      <c r="D777" s="3" t="s">
        <v>1370</v>
      </c>
      <c r="E777" s="5">
        <v>0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6">
        <v>9</v>
      </c>
      <c r="O777" s="4" t="s">
        <v>20</v>
      </c>
    </row>
    <row r="778" spans="1:15" ht="14.25" customHeight="1" x14ac:dyDescent="0.25">
      <c r="A778" s="9">
        <v>44826</v>
      </c>
      <c r="B778" s="4" t="s">
        <v>14</v>
      </c>
      <c r="C778" s="4"/>
      <c r="D778" s="3" t="s">
        <v>1369</v>
      </c>
      <c r="E778" s="5">
        <v>0</v>
      </c>
      <c r="F778" s="5">
        <v>0</v>
      </c>
      <c r="G778" s="5">
        <v>0</v>
      </c>
      <c r="H778" s="5">
        <v>0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6">
        <v>14</v>
      </c>
      <c r="O778" s="4" t="s">
        <v>20</v>
      </c>
    </row>
    <row r="779" spans="1:15" ht="14.25" customHeight="1" x14ac:dyDescent="0.25">
      <c r="A779" s="9">
        <v>44826</v>
      </c>
      <c r="B779" s="4" t="s">
        <v>14</v>
      </c>
      <c r="C779" s="4"/>
      <c r="D779" s="3" t="s">
        <v>1368</v>
      </c>
      <c r="E779" s="5">
        <v>0</v>
      </c>
      <c r="F779" s="5">
        <v>0</v>
      </c>
      <c r="G779" s="5">
        <v>0</v>
      </c>
      <c r="H779" s="5">
        <v>0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6">
        <v>14</v>
      </c>
      <c r="O779" s="4" t="s">
        <v>20</v>
      </c>
    </row>
    <row r="780" spans="1:15" ht="14.25" customHeight="1" x14ac:dyDescent="0.25">
      <c r="A780" s="9">
        <v>44826</v>
      </c>
      <c r="B780" s="4" t="s">
        <v>14</v>
      </c>
      <c r="C780" s="4"/>
      <c r="D780" s="3" t="s">
        <v>1367</v>
      </c>
      <c r="E780" s="5">
        <v>0</v>
      </c>
      <c r="F780" s="5">
        <v>0</v>
      </c>
      <c r="G780" s="5">
        <v>0</v>
      </c>
      <c r="H780" s="5">
        <v>0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6">
        <v>14</v>
      </c>
      <c r="O780" s="4" t="s">
        <v>20</v>
      </c>
    </row>
    <row r="781" spans="1:15" ht="14.25" customHeight="1" x14ac:dyDescent="0.25">
      <c r="A781" s="9">
        <v>44826</v>
      </c>
      <c r="B781" s="4" t="s">
        <v>14</v>
      </c>
      <c r="C781" s="4"/>
      <c r="D781" s="3" t="s">
        <v>1366</v>
      </c>
      <c r="E781" s="5">
        <v>0</v>
      </c>
      <c r="F781" s="5">
        <v>0</v>
      </c>
      <c r="G781" s="5">
        <v>0</v>
      </c>
      <c r="H781" s="5">
        <v>0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6">
        <v>14</v>
      </c>
      <c r="O781" s="4" t="s">
        <v>20</v>
      </c>
    </row>
    <row r="782" spans="1:15" ht="14.25" customHeight="1" x14ac:dyDescent="0.25">
      <c r="A782" s="9">
        <v>44826</v>
      </c>
      <c r="B782" s="4" t="s">
        <v>14</v>
      </c>
      <c r="C782" s="4"/>
      <c r="D782" s="3" t="s">
        <v>1365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6">
        <v>16</v>
      </c>
      <c r="O782" s="4" t="s">
        <v>20</v>
      </c>
    </row>
    <row r="783" spans="1:15" ht="14.25" customHeight="1" x14ac:dyDescent="0.25">
      <c r="A783" s="9">
        <v>44826</v>
      </c>
      <c r="B783" s="4" t="s">
        <v>14</v>
      </c>
      <c r="C783" s="4"/>
      <c r="D783" s="3" t="s">
        <v>1364</v>
      </c>
      <c r="E783" s="5">
        <v>0</v>
      </c>
      <c r="F783" s="5">
        <v>0</v>
      </c>
      <c r="G783" s="5">
        <v>0</v>
      </c>
      <c r="H783" s="5">
        <v>0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6">
        <v>43</v>
      </c>
      <c r="O783" s="4" t="s">
        <v>20</v>
      </c>
    </row>
    <row r="784" spans="1:15" ht="14.25" customHeight="1" x14ac:dyDescent="0.25">
      <c r="A784" s="9">
        <v>44826</v>
      </c>
      <c r="B784" s="4" t="s">
        <v>14</v>
      </c>
      <c r="C784" s="4"/>
      <c r="D784" s="3" t="s">
        <v>1363</v>
      </c>
      <c r="E784" s="5">
        <v>0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6">
        <v>41</v>
      </c>
      <c r="O784" s="4" t="s">
        <v>20</v>
      </c>
    </row>
    <row r="785" spans="1:15" ht="14.25" customHeight="1" x14ac:dyDescent="0.25">
      <c r="A785" s="9">
        <v>44826</v>
      </c>
      <c r="B785" s="4" t="s">
        <v>14</v>
      </c>
      <c r="C785" s="4"/>
      <c r="D785" s="3" t="s">
        <v>1362</v>
      </c>
      <c r="E785" s="5">
        <v>0</v>
      </c>
      <c r="F785" s="5">
        <v>0</v>
      </c>
      <c r="G785" s="5">
        <v>0</v>
      </c>
      <c r="H785" s="5">
        <v>0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6">
        <v>14</v>
      </c>
      <c r="O785" s="4" t="s">
        <v>20</v>
      </c>
    </row>
    <row r="786" spans="1:15" ht="14.25" customHeight="1" x14ac:dyDescent="0.25">
      <c r="A786" s="9">
        <v>44826</v>
      </c>
      <c r="B786" s="4" t="s">
        <v>14</v>
      </c>
      <c r="C786" s="4"/>
      <c r="D786" s="3" t="s">
        <v>1361</v>
      </c>
      <c r="E786" s="5">
        <v>0</v>
      </c>
      <c r="F786" s="5">
        <v>0</v>
      </c>
      <c r="G786" s="5">
        <v>0</v>
      </c>
      <c r="H786" s="5">
        <v>0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6">
        <v>14</v>
      </c>
      <c r="O786" s="4" t="s">
        <v>20</v>
      </c>
    </row>
    <row r="787" spans="1:15" ht="14.25" customHeight="1" x14ac:dyDescent="0.25">
      <c r="A787" s="9">
        <v>44826</v>
      </c>
      <c r="B787" s="4" t="s">
        <v>14</v>
      </c>
      <c r="C787" s="4"/>
      <c r="D787" s="3" t="s">
        <v>1360</v>
      </c>
      <c r="E787" s="5">
        <v>0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6">
        <v>14</v>
      </c>
      <c r="O787" s="4" t="s">
        <v>20</v>
      </c>
    </row>
    <row r="788" spans="1:15" ht="14.25" customHeight="1" x14ac:dyDescent="0.25">
      <c r="A788" s="9">
        <v>44826</v>
      </c>
      <c r="B788" s="4" t="s">
        <v>14</v>
      </c>
      <c r="C788" s="4"/>
      <c r="D788" s="3" t="s">
        <v>1359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6">
        <v>14</v>
      </c>
      <c r="O788" s="4" t="s">
        <v>20</v>
      </c>
    </row>
    <row r="789" spans="1:15" ht="14.25" customHeight="1" x14ac:dyDescent="0.25">
      <c r="A789" s="9">
        <v>44826</v>
      </c>
      <c r="B789" s="4" t="s">
        <v>14</v>
      </c>
      <c r="C789" s="4"/>
      <c r="D789" s="3" t="s">
        <v>1358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6">
        <v>35.5</v>
      </c>
      <c r="O789" s="4" t="s">
        <v>20</v>
      </c>
    </row>
    <row r="790" spans="1:15" ht="14.25" customHeight="1" x14ac:dyDescent="0.25">
      <c r="A790" s="9">
        <v>44826</v>
      </c>
      <c r="B790" s="4" t="s">
        <v>14</v>
      </c>
      <c r="C790" s="4"/>
      <c r="D790" s="3" t="s">
        <v>1357</v>
      </c>
      <c r="E790" s="5">
        <v>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6">
        <v>14</v>
      </c>
      <c r="O790" s="4" t="s">
        <v>20</v>
      </c>
    </row>
    <row r="791" spans="1:15" ht="14.25" customHeight="1" x14ac:dyDescent="0.25">
      <c r="A791" s="9">
        <v>44826</v>
      </c>
      <c r="B791" s="4" t="s">
        <v>14</v>
      </c>
      <c r="C791" s="4"/>
      <c r="D791" s="3" t="s">
        <v>1356</v>
      </c>
      <c r="E791" s="5">
        <v>0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6">
        <v>9.5</v>
      </c>
      <c r="O791" s="4" t="s">
        <v>20</v>
      </c>
    </row>
    <row r="792" spans="1:15" ht="14.25" customHeight="1" x14ac:dyDescent="0.25">
      <c r="A792" s="9">
        <v>44826</v>
      </c>
      <c r="B792" s="4" t="s">
        <v>14</v>
      </c>
      <c r="C792" s="4"/>
      <c r="D792" s="3" t="s">
        <v>1355</v>
      </c>
      <c r="E792" s="5">
        <v>0</v>
      </c>
      <c r="F792" s="5">
        <v>0</v>
      </c>
      <c r="G792" s="5">
        <v>0</v>
      </c>
      <c r="H792" s="5">
        <v>0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6">
        <v>14</v>
      </c>
      <c r="O792" s="4" t="s">
        <v>20</v>
      </c>
    </row>
    <row r="793" spans="1:15" ht="14.25" customHeight="1" x14ac:dyDescent="0.25">
      <c r="A793" s="9">
        <v>44826</v>
      </c>
      <c r="B793" s="4" t="s">
        <v>14</v>
      </c>
      <c r="C793" s="4"/>
      <c r="D793" s="3" t="s">
        <v>1354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6">
        <v>24</v>
      </c>
      <c r="O793" s="4" t="s">
        <v>20</v>
      </c>
    </row>
    <row r="794" spans="1:15" ht="14.25" customHeight="1" x14ac:dyDescent="0.25">
      <c r="A794" s="9">
        <v>44826</v>
      </c>
      <c r="B794" s="4" t="s">
        <v>14</v>
      </c>
      <c r="C794" s="4"/>
      <c r="D794" s="3" t="s">
        <v>1353</v>
      </c>
      <c r="E794" s="5">
        <v>0</v>
      </c>
      <c r="F794" s="5">
        <v>0</v>
      </c>
      <c r="G794" s="5">
        <v>0</v>
      </c>
      <c r="H794" s="5">
        <v>0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6">
        <v>60</v>
      </c>
      <c r="O794" s="4" t="s">
        <v>20</v>
      </c>
    </row>
    <row r="795" spans="1:15" ht="14.25" customHeight="1" x14ac:dyDescent="0.25">
      <c r="A795" s="9">
        <v>44826</v>
      </c>
      <c r="B795" s="4" t="s">
        <v>14</v>
      </c>
      <c r="C795" s="4"/>
      <c r="D795" s="3" t="s">
        <v>955</v>
      </c>
      <c r="E795" s="5">
        <v>0</v>
      </c>
      <c r="F795" s="5">
        <v>0</v>
      </c>
      <c r="G795" s="5">
        <v>0</v>
      </c>
      <c r="H795" s="5">
        <v>0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6">
        <v>24</v>
      </c>
      <c r="O795" s="4" t="s">
        <v>20</v>
      </c>
    </row>
    <row r="796" spans="1:15" ht="14.25" customHeight="1" x14ac:dyDescent="0.25">
      <c r="A796" s="9">
        <v>44826</v>
      </c>
      <c r="B796" s="4" t="s">
        <v>14</v>
      </c>
      <c r="C796" s="4"/>
      <c r="D796" s="3" t="s">
        <v>1352</v>
      </c>
      <c r="E796" s="5">
        <v>0</v>
      </c>
      <c r="F796" s="5">
        <v>0</v>
      </c>
      <c r="G796" s="5">
        <v>0</v>
      </c>
      <c r="H796" s="5">
        <v>0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6">
        <v>9</v>
      </c>
      <c r="O796" s="4" t="s">
        <v>20</v>
      </c>
    </row>
    <row r="797" spans="1:15" ht="14.25" customHeight="1" x14ac:dyDescent="0.25">
      <c r="A797" s="9">
        <v>44826</v>
      </c>
      <c r="B797" s="4" t="s">
        <v>14</v>
      </c>
      <c r="C797" s="4"/>
      <c r="D797" s="3" t="s">
        <v>1351</v>
      </c>
      <c r="E797" s="5">
        <v>0</v>
      </c>
      <c r="F797" s="5">
        <v>0</v>
      </c>
      <c r="G797" s="5">
        <v>0</v>
      </c>
      <c r="H797" s="5">
        <v>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6">
        <v>38</v>
      </c>
      <c r="O797" s="4" t="s">
        <v>20</v>
      </c>
    </row>
    <row r="798" spans="1:15" ht="14.25" customHeight="1" x14ac:dyDescent="0.25">
      <c r="A798" s="9">
        <v>44826</v>
      </c>
      <c r="B798" s="4" t="s">
        <v>14</v>
      </c>
      <c r="C798" s="4"/>
      <c r="D798" s="3" t="s">
        <v>1350</v>
      </c>
      <c r="E798" s="5">
        <v>0</v>
      </c>
      <c r="F798" s="5">
        <v>0</v>
      </c>
      <c r="G798" s="5">
        <v>0</v>
      </c>
      <c r="H798" s="5">
        <v>0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6">
        <v>14</v>
      </c>
      <c r="O798" s="4" t="s">
        <v>20</v>
      </c>
    </row>
    <row r="799" spans="1:15" ht="14.25" customHeight="1" x14ac:dyDescent="0.25">
      <c r="A799" s="9">
        <v>44826</v>
      </c>
      <c r="B799" s="4" t="s">
        <v>14</v>
      </c>
      <c r="C799" s="4"/>
      <c r="D799" s="3" t="s">
        <v>1349</v>
      </c>
      <c r="E799" s="5">
        <v>0</v>
      </c>
      <c r="F799" s="5">
        <v>0</v>
      </c>
      <c r="G799" s="5">
        <v>0</v>
      </c>
      <c r="H799" s="5">
        <v>0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6">
        <v>43</v>
      </c>
      <c r="O799" s="4" t="s">
        <v>20</v>
      </c>
    </row>
    <row r="800" spans="1:15" ht="14.25" customHeight="1" x14ac:dyDescent="0.25">
      <c r="A800" s="9">
        <v>44826</v>
      </c>
      <c r="B800" s="4" t="s">
        <v>14</v>
      </c>
      <c r="C800" s="4"/>
      <c r="D800" s="3" t="s">
        <v>1348</v>
      </c>
      <c r="E800" s="5">
        <v>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6">
        <v>14</v>
      </c>
      <c r="O800" s="4" t="s">
        <v>20</v>
      </c>
    </row>
    <row r="801" spans="1:15" ht="14.25" customHeight="1" x14ac:dyDescent="0.25">
      <c r="A801" s="9">
        <v>44826</v>
      </c>
      <c r="B801" s="4" t="s">
        <v>14</v>
      </c>
      <c r="C801" s="4"/>
      <c r="D801" s="3" t="s">
        <v>1347</v>
      </c>
      <c r="E801" s="5">
        <v>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6">
        <v>14</v>
      </c>
      <c r="O801" s="4" t="s">
        <v>20</v>
      </c>
    </row>
    <row r="802" spans="1:15" ht="14.25" customHeight="1" x14ac:dyDescent="0.25">
      <c r="A802" s="9">
        <v>44826</v>
      </c>
      <c r="B802" s="4" t="s">
        <v>14</v>
      </c>
      <c r="C802" s="4"/>
      <c r="D802" s="3" t="s">
        <v>1346</v>
      </c>
      <c r="E802" s="5">
        <v>0</v>
      </c>
      <c r="F802" s="5">
        <v>0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6">
        <v>47.5</v>
      </c>
      <c r="O802" s="4" t="s">
        <v>20</v>
      </c>
    </row>
    <row r="803" spans="1:15" ht="14.25" customHeight="1" x14ac:dyDescent="0.25">
      <c r="A803" s="9">
        <v>44826</v>
      </c>
      <c r="B803" s="4" t="s">
        <v>14</v>
      </c>
      <c r="C803" s="4"/>
      <c r="D803" s="3" t="s">
        <v>1345</v>
      </c>
      <c r="E803" s="5">
        <v>0</v>
      </c>
      <c r="F803" s="5">
        <v>0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6">
        <v>40</v>
      </c>
      <c r="O803" s="4" t="s">
        <v>20</v>
      </c>
    </row>
    <row r="804" spans="1:15" ht="14.25" customHeight="1" x14ac:dyDescent="0.25">
      <c r="A804" s="9">
        <v>44826</v>
      </c>
      <c r="B804" s="4" t="s">
        <v>14</v>
      </c>
      <c r="C804" s="4"/>
      <c r="D804" s="3" t="s">
        <v>1344</v>
      </c>
      <c r="E804" s="5">
        <v>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6">
        <v>67</v>
      </c>
      <c r="O804" s="4" t="s">
        <v>20</v>
      </c>
    </row>
    <row r="805" spans="1:15" ht="14.25" customHeight="1" x14ac:dyDescent="0.25">
      <c r="A805" s="9">
        <v>44826</v>
      </c>
      <c r="B805" s="4" t="s">
        <v>14</v>
      </c>
      <c r="C805" s="4"/>
      <c r="D805" s="3" t="s">
        <v>1343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6">
        <v>14</v>
      </c>
      <c r="O805" s="4" t="s">
        <v>20</v>
      </c>
    </row>
    <row r="806" spans="1:15" ht="14.25" customHeight="1" x14ac:dyDescent="0.25">
      <c r="A806" s="9">
        <v>44826</v>
      </c>
      <c r="B806" s="4" t="s">
        <v>14</v>
      </c>
      <c r="C806" s="4"/>
      <c r="D806" s="3" t="s">
        <v>1342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6">
        <v>14</v>
      </c>
      <c r="O806" s="4" t="s">
        <v>20</v>
      </c>
    </row>
    <row r="807" spans="1:15" ht="14.25" customHeight="1" x14ac:dyDescent="0.25">
      <c r="A807" s="9">
        <v>44826</v>
      </c>
      <c r="B807" s="4" t="s">
        <v>14</v>
      </c>
      <c r="C807" s="4"/>
      <c r="D807" s="3" t="s">
        <v>1341</v>
      </c>
      <c r="E807" s="5">
        <v>0</v>
      </c>
      <c r="F807" s="5">
        <v>0</v>
      </c>
      <c r="G807" s="5">
        <v>0</v>
      </c>
      <c r="H807" s="5">
        <v>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6">
        <v>14</v>
      </c>
      <c r="O807" s="4" t="s">
        <v>20</v>
      </c>
    </row>
    <row r="808" spans="1:15" ht="14.25" customHeight="1" x14ac:dyDescent="0.25">
      <c r="A808" s="9">
        <v>44826</v>
      </c>
      <c r="B808" s="4" t="s">
        <v>14</v>
      </c>
      <c r="C808" s="4"/>
      <c r="D808" s="3" t="s">
        <v>1340</v>
      </c>
      <c r="E808" s="5">
        <v>0</v>
      </c>
      <c r="F808" s="5">
        <v>0</v>
      </c>
      <c r="G808" s="5">
        <v>0</v>
      </c>
      <c r="H808" s="5">
        <v>0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6">
        <v>14</v>
      </c>
      <c r="O808" s="4" t="s">
        <v>20</v>
      </c>
    </row>
    <row r="809" spans="1:15" ht="14.25" customHeight="1" x14ac:dyDescent="0.25">
      <c r="A809" s="9">
        <v>44826</v>
      </c>
      <c r="B809" s="4" t="s">
        <v>14</v>
      </c>
      <c r="C809" s="4"/>
      <c r="D809" s="3" t="s">
        <v>1339</v>
      </c>
      <c r="E809" s="5">
        <v>0</v>
      </c>
      <c r="F809" s="5">
        <v>0</v>
      </c>
      <c r="G809" s="5">
        <v>0</v>
      </c>
      <c r="H809" s="5">
        <v>0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6">
        <v>14</v>
      </c>
      <c r="O809" s="4" t="s">
        <v>20</v>
      </c>
    </row>
    <row r="810" spans="1:15" ht="14.25" customHeight="1" x14ac:dyDescent="0.25">
      <c r="A810" s="9">
        <v>44826</v>
      </c>
      <c r="B810" s="4" t="s">
        <v>14</v>
      </c>
      <c r="C810" s="4"/>
      <c r="D810" s="3" t="s">
        <v>1338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6">
        <v>36</v>
      </c>
      <c r="O810" s="4" t="s">
        <v>20</v>
      </c>
    </row>
    <row r="811" spans="1:15" ht="14.25" customHeight="1" x14ac:dyDescent="0.25">
      <c r="A811" s="9">
        <v>44826</v>
      </c>
      <c r="B811" s="4" t="s">
        <v>14</v>
      </c>
      <c r="C811" s="4"/>
      <c r="D811" s="3" t="s">
        <v>1337</v>
      </c>
      <c r="E811" s="5">
        <v>0</v>
      </c>
      <c r="F811" s="5">
        <v>0</v>
      </c>
      <c r="G811" s="5">
        <v>0</v>
      </c>
      <c r="H811" s="5">
        <v>0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6">
        <v>14</v>
      </c>
      <c r="O811" s="4" t="s">
        <v>20</v>
      </c>
    </row>
    <row r="812" spans="1:15" ht="14.25" customHeight="1" x14ac:dyDescent="0.25">
      <c r="A812" s="9">
        <v>44826</v>
      </c>
      <c r="B812" s="4" t="s">
        <v>14</v>
      </c>
      <c r="C812" s="4"/>
      <c r="D812" s="3" t="s">
        <v>1336</v>
      </c>
      <c r="E812" s="5">
        <v>0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6">
        <v>14</v>
      </c>
      <c r="O812" s="4" t="s">
        <v>19</v>
      </c>
    </row>
    <row r="813" spans="1:15" ht="14.25" customHeight="1" x14ac:dyDescent="0.25">
      <c r="A813" s="9">
        <v>44826</v>
      </c>
      <c r="B813" s="4" t="s">
        <v>14</v>
      </c>
      <c r="C813" s="4"/>
      <c r="D813" s="3" t="s">
        <v>1335</v>
      </c>
      <c r="E813" s="5">
        <v>0</v>
      </c>
      <c r="F813" s="5">
        <v>0</v>
      </c>
      <c r="G813" s="5">
        <v>0</v>
      </c>
      <c r="H813" s="5">
        <v>0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6">
        <v>14</v>
      </c>
      <c r="O813" s="4" t="s">
        <v>19</v>
      </c>
    </row>
    <row r="814" spans="1:15" ht="14.25" customHeight="1" x14ac:dyDescent="0.25">
      <c r="A814" s="9">
        <v>44826</v>
      </c>
      <c r="B814" s="4" t="s">
        <v>14</v>
      </c>
      <c r="C814" s="4"/>
      <c r="D814" s="3" t="s">
        <v>1334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6">
        <v>24</v>
      </c>
      <c r="O814" s="4" t="s">
        <v>19</v>
      </c>
    </row>
    <row r="815" spans="1:15" ht="14.25" customHeight="1" x14ac:dyDescent="0.25">
      <c r="A815" s="9">
        <v>44826</v>
      </c>
      <c r="B815" s="4" t="s">
        <v>14</v>
      </c>
      <c r="C815" s="4"/>
      <c r="D815" s="3" t="s">
        <v>1333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6">
        <v>24</v>
      </c>
      <c r="O815" s="4" t="s">
        <v>19</v>
      </c>
    </row>
    <row r="816" spans="1:15" ht="14.25" customHeight="1" x14ac:dyDescent="0.25">
      <c r="A816" s="9">
        <v>44826</v>
      </c>
      <c r="B816" s="4" t="s">
        <v>14</v>
      </c>
      <c r="C816" s="4"/>
      <c r="D816" s="3" t="s">
        <v>1332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6">
        <v>14</v>
      </c>
      <c r="O816" s="4" t="s">
        <v>19</v>
      </c>
    </row>
    <row r="817" spans="1:15" ht="14.25" customHeight="1" x14ac:dyDescent="0.25">
      <c r="A817" s="9">
        <v>44826</v>
      </c>
      <c r="B817" s="4" t="s">
        <v>14</v>
      </c>
      <c r="C817" s="4"/>
      <c r="D817" s="3" t="s">
        <v>1331</v>
      </c>
      <c r="E817" s="5">
        <v>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6">
        <v>38</v>
      </c>
      <c r="O817" s="4" t="s">
        <v>19</v>
      </c>
    </row>
    <row r="818" spans="1:15" ht="14.25" customHeight="1" x14ac:dyDescent="0.25">
      <c r="A818" s="9">
        <v>44826</v>
      </c>
      <c r="B818" s="4" t="s">
        <v>14</v>
      </c>
      <c r="C818" s="4"/>
      <c r="D818" s="3" t="s">
        <v>1330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6">
        <v>39</v>
      </c>
      <c r="O818" s="4" t="s">
        <v>19</v>
      </c>
    </row>
    <row r="819" spans="1:15" ht="14.25" customHeight="1" x14ac:dyDescent="0.25">
      <c r="A819" s="9">
        <v>44826</v>
      </c>
      <c r="B819" s="4" t="s">
        <v>14</v>
      </c>
      <c r="C819" s="4"/>
      <c r="D819" s="3" t="s">
        <v>1329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6">
        <v>14</v>
      </c>
      <c r="O819" s="4" t="s">
        <v>19</v>
      </c>
    </row>
    <row r="820" spans="1:15" ht="14.25" customHeight="1" x14ac:dyDescent="0.25">
      <c r="A820" s="9">
        <v>44826</v>
      </c>
      <c r="B820" s="4" t="s">
        <v>14</v>
      </c>
      <c r="C820" s="4"/>
      <c r="D820" s="3" t="s">
        <v>1328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6">
        <v>40.5</v>
      </c>
      <c r="O820" s="4" t="s">
        <v>19</v>
      </c>
    </row>
    <row r="821" spans="1:15" ht="14.25" customHeight="1" x14ac:dyDescent="0.25">
      <c r="A821" s="9">
        <v>44826</v>
      </c>
      <c r="B821" s="4" t="s">
        <v>14</v>
      </c>
      <c r="C821" s="4"/>
      <c r="D821" s="3" t="s">
        <v>1327</v>
      </c>
      <c r="E821" s="5">
        <v>0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6">
        <v>61</v>
      </c>
      <c r="O821" s="4" t="s">
        <v>19</v>
      </c>
    </row>
    <row r="822" spans="1:15" ht="14.25" customHeight="1" x14ac:dyDescent="0.25">
      <c r="A822" s="9">
        <v>44826</v>
      </c>
      <c r="B822" s="4" t="s">
        <v>14</v>
      </c>
      <c r="C822" s="4"/>
      <c r="D822" s="3" t="s">
        <v>1326</v>
      </c>
      <c r="E822" s="5">
        <v>0</v>
      </c>
      <c r="F822" s="5">
        <v>0</v>
      </c>
      <c r="G822" s="5">
        <v>0</v>
      </c>
      <c r="H822" s="5">
        <v>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6">
        <v>24</v>
      </c>
      <c r="O822" s="4" t="s">
        <v>19</v>
      </c>
    </row>
    <row r="823" spans="1:15" ht="14.25" customHeight="1" x14ac:dyDescent="0.25">
      <c r="A823" s="9">
        <v>44826</v>
      </c>
      <c r="B823" s="4" t="s">
        <v>14</v>
      </c>
      <c r="C823" s="4"/>
      <c r="D823" s="3" t="s">
        <v>1325</v>
      </c>
      <c r="E823" s="5">
        <v>0</v>
      </c>
      <c r="F823" s="5">
        <v>0</v>
      </c>
      <c r="G823" s="5">
        <v>0</v>
      </c>
      <c r="H823" s="5">
        <v>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6">
        <v>14</v>
      </c>
      <c r="O823" s="4" t="s">
        <v>19</v>
      </c>
    </row>
    <row r="824" spans="1:15" ht="14.25" customHeight="1" x14ac:dyDescent="0.25">
      <c r="A824" s="9">
        <v>44826</v>
      </c>
      <c r="B824" s="4" t="s">
        <v>14</v>
      </c>
      <c r="C824" s="4"/>
      <c r="D824" s="3" t="s">
        <v>1324</v>
      </c>
      <c r="E824" s="5">
        <v>0</v>
      </c>
      <c r="F824" s="5">
        <v>0</v>
      </c>
      <c r="G824" s="5">
        <v>0</v>
      </c>
      <c r="H824" s="5">
        <v>0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6">
        <v>66</v>
      </c>
      <c r="O824" s="4" t="s">
        <v>19</v>
      </c>
    </row>
    <row r="825" spans="1:15" ht="14.25" customHeight="1" x14ac:dyDescent="0.25">
      <c r="A825" s="9">
        <v>44826</v>
      </c>
      <c r="B825" s="4" t="s">
        <v>14</v>
      </c>
      <c r="C825" s="4"/>
      <c r="D825" s="3" t="s">
        <v>1323</v>
      </c>
      <c r="E825" s="5">
        <v>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6">
        <v>14</v>
      </c>
      <c r="O825" s="4" t="s">
        <v>19</v>
      </c>
    </row>
    <row r="826" spans="1:15" ht="14.25" customHeight="1" x14ac:dyDescent="0.25">
      <c r="A826" s="9">
        <v>44826</v>
      </c>
      <c r="B826" s="4" t="s">
        <v>14</v>
      </c>
      <c r="C826" s="4"/>
      <c r="D826" s="3" t="s">
        <v>1322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6">
        <v>33.5</v>
      </c>
      <c r="O826" s="4" t="s">
        <v>19</v>
      </c>
    </row>
    <row r="827" spans="1:15" ht="14.25" customHeight="1" x14ac:dyDescent="0.25">
      <c r="A827" s="9">
        <v>44826</v>
      </c>
      <c r="B827" s="4" t="s">
        <v>14</v>
      </c>
      <c r="C827" s="4"/>
      <c r="D827" s="3" t="s">
        <v>1321</v>
      </c>
      <c r="E827" s="5">
        <v>0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6">
        <v>33.5</v>
      </c>
      <c r="O827" s="4" t="s">
        <v>19</v>
      </c>
    </row>
    <row r="828" spans="1:15" ht="14.25" customHeight="1" x14ac:dyDescent="0.25">
      <c r="A828" s="9">
        <v>44826</v>
      </c>
      <c r="B828" s="4" t="s">
        <v>14</v>
      </c>
      <c r="C828" s="4"/>
      <c r="D828" s="3" t="s">
        <v>1320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6">
        <v>152.5</v>
      </c>
      <c r="O828" s="4" t="s">
        <v>19</v>
      </c>
    </row>
    <row r="829" spans="1:15" ht="14.25" customHeight="1" x14ac:dyDescent="0.25">
      <c r="A829" s="9">
        <v>44826</v>
      </c>
      <c r="B829" s="4" t="s">
        <v>14</v>
      </c>
      <c r="C829" s="4"/>
      <c r="D829" s="6" t="s">
        <v>1319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6">
        <v>40</v>
      </c>
      <c r="O829" s="4" t="s">
        <v>19</v>
      </c>
    </row>
    <row r="830" spans="1:15" ht="14.25" customHeight="1" x14ac:dyDescent="0.25">
      <c r="A830" s="9">
        <v>44826</v>
      </c>
      <c r="B830" s="4" t="s">
        <v>14</v>
      </c>
      <c r="C830" s="4"/>
      <c r="D830" s="6" t="s">
        <v>1318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6">
        <v>14</v>
      </c>
      <c r="O830" s="4" t="s">
        <v>19</v>
      </c>
    </row>
    <row r="831" spans="1:15" ht="14.25" customHeight="1" x14ac:dyDescent="0.25">
      <c r="A831" s="9">
        <v>44826</v>
      </c>
      <c r="B831" s="4" t="s">
        <v>14</v>
      </c>
      <c r="C831" s="4"/>
      <c r="D831" s="6" t="s">
        <v>1317</v>
      </c>
      <c r="E831" s="5">
        <v>0</v>
      </c>
      <c r="F831" s="5">
        <v>0</v>
      </c>
      <c r="G831" s="5">
        <v>0</v>
      </c>
      <c r="H831" s="5">
        <v>0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6">
        <v>14</v>
      </c>
      <c r="O831" s="4" t="s">
        <v>19</v>
      </c>
    </row>
    <row r="832" spans="1:15" ht="14.25" customHeight="1" x14ac:dyDescent="0.25">
      <c r="A832" s="9">
        <v>44826</v>
      </c>
      <c r="B832" s="4" t="s">
        <v>14</v>
      </c>
      <c r="C832" s="4"/>
      <c r="D832" s="6" t="s">
        <v>1316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6">
        <v>14</v>
      </c>
      <c r="O832" s="4" t="s">
        <v>19</v>
      </c>
    </row>
    <row r="833" spans="1:15" ht="14.25" customHeight="1" x14ac:dyDescent="0.25">
      <c r="A833" s="9">
        <v>44826</v>
      </c>
      <c r="B833" s="4" t="s">
        <v>14</v>
      </c>
      <c r="C833" s="4"/>
      <c r="D833" s="6" t="s">
        <v>1315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6">
        <v>14</v>
      </c>
      <c r="O833" s="4" t="s">
        <v>21</v>
      </c>
    </row>
    <row r="834" spans="1:15" ht="14.25" customHeight="1" x14ac:dyDescent="0.25">
      <c r="A834" s="9">
        <v>44826</v>
      </c>
      <c r="B834" s="4" t="s">
        <v>14</v>
      </c>
      <c r="C834" s="4"/>
      <c r="D834" s="6" t="s">
        <v>1314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6">
        <v>14</v>
      </c>
      <c r="O834" s="4" t="s">
        <v>21</v>
      </c>
    </row>
    <row r="835" spans="1:15" ht="14.25" customHeight="1" x14ac:dyDescent="0.25">
      <c r="A835" s="9">
        <v>44826</v>
      </c>
      <c r="B835" s="4" t="s">
        <v>14</v>
      </c>
      <c r="C835" s="4"/>
      <c r="D835" s="6" t="s">
        <v>1313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6">
        <v>41</v>
      </c>
      <c r="O835" s="4" t="s">
        <v>21</v>
      </c>
    </row>
    <row r="836" spans="1:15" ht="14.25" customHeight="1" x14ac:dyDescent="0.25">
      <c r="A836" s="9">
        <v>44826</v>
      </c>
      <c r="B836" s="4" t="s">
        <v>14</v>
      </c>
      <c r="C836" s="4"/>
      <c r="D836" s="6" t="s">
        <v>1312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6">
        <v>14</v>
      </c>
      <c r="O836" s="4" t="s">
        <v>21</v>
      </c>
    </row>
    <row r="837" spans="1:15" ht="14.25" customHeight="1" x14ac:dyDescent="0.25">
      <c r="A837" s="9">
        <v>44826</v>
      </c>
      <c r="B837" s="4" t="s">
        <v>14</v>
      </c>
      <c r="C837" s="4"/>
      <c r="D837" s="6" t="s">
        <v>1311</v>
      </c>
      <c r="E837" s="5">
        <v>0</v>
      </c>
      <c r="F837" s="5">
        <v>0</v>
      </c>
      <c r="G837" s="5">
        <v>0</v>
      </c>
      <c r="H837" s="5">
        <v>0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6">
        <v>42.5</v>
      </c>
      <c r="O837" s="4" t="s">
        <v>21</v>
      </c>
    </row>
    <row r="838" spans="1:15" ht="14.25" customHeight="1" x14ac:dyDescent="0.25">
      <c r="A838" s="9">
        <v>44826</v>
      </c>
      <c r="B838" s="4" t="s">
        <v>15</v>
      </c>
      <c r="C838" s="4"/>
      <c r="D838" s="6" t="s">
        <v>1310</v>
      </c>
      <c r="E838" s="5">
        <v>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6">
        <v>19</v>
      </c>
      <c r="O838" s="4" t="s">
        <v>20</v>
      </c>
    </row>
    <row r="839" spans="1:15" ht="14.25" customHeight="1" x14ac:dyDescent="0.25">
      <c r="A839" s="9">
        <v>44826</v>
      </c>
      <c r="B839" s="4" t="s">
        <v>15</v>
      </c>
      <c r="C839" s="4"/>
      <c r="D839" s="6" t="s">
        <v>1309</v>
      </c>
      <c r="E839" s="5">
        <v>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6">
        <v>19</v>
      </c>
      <c r="O839" s="4" t="s">
        <v>20</v>
      </c>
    </row>
    <row r="840" spans="1:15" ht="14.25" customHeight="1" x14ac:dyDescent="0.25">
      <c r="A840" s="9">
        <v>44827</v>
      </c>
      <c r="B840" s="4" t="s">
        <v>15</v>
      </c>
      <c r="C840" s="4"/>
      <c r="D840" s="3" t="s">
        <v>293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6">
        <v>21</v>
      </c>
      <c r="O840" s="4" t="s">
        <v>20</v>
      </c>
    </row>
    <row r="841" spans="1:15" ht="14.25" customHeight="1" x14ac:dyDescent="0.25">
      <c r="A841" s="9">
        <v>44827</v>
      </c>
      <c r="B841" s="4" t="s">
        <v>15</v>
      </c>
      <c r="C841" s="4"/>
      <c r="D841" s="3" t="s">
        <v>294</v>
      </c>
      <c r="E841" s="5">
        <v>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6">
        <f>7+52+5+27</f>
        <v>91</v>
      </c>
      <c r="O841" s="4" t="s">
        <v>20</v>
      </c>
    </row>
    <row r="842" spans="1:15" ht="14.25" customHeight="1" x14ac:dyDescent="0.25">
      <c r="A842" s="9">
        <v>44827</v>
      </c>
      <c r="B842" s="4" t="s">
        <v>15</v>
      </c>
      <c r="C842" s="4"/>
      <c r="D842" s="3" t="s">
        <v>295</v>
      </c>
      <c r="E842" s="5">
        <v>0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6">
        <f>24+9.5</f>
        <v>33.5</v>
      </c>
      <c r="O842" s="4" t="s">
        <v>20</v>
      </c>
    </row>
    <row r="843" spans="1:15" ht="14.25" customHeight="1" x14ac:dyDescent="0.25">
      <c r="A843" s="9">
        <v>44827</v>
      </c>
      <c r="B843" s="4" t="s">
        <v>15</v>
      </c>
      <c r="C843" s="4"/>
      <c r="D843" s="3" t="s">
        <v>296</v>
      </c>
      <c r="E843" s="5">
        <v>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6">
        <v>19</v>
      </c>
      <c r="O843" s="4" t="s">
        <v>20</v>
      </c>
    </row>
    <row r="844" spans="1:15" ht="14.25" customHeight="1" x14ac:dyDescent="0.25">
      <c r="A844" s="9">
        <v>44827</v>
      </c>
      <c r="B844" s="4" t="s">
        <v>15</v>
      </c>
      <c r="C844" s="4"/>
      <c r="D844" s="3" t="s">
        <v>297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6">
        <v>14</v>
      </c>
      <c r="O844" s="4" t="s">
        <v>20</v>
      </c>
    </row>
    <row r="845" spans="1:15" ht="14.25" customHeight="1" x14ac:dyDescent="0.25">
      <c r="A845" s="9">
        <v>44827</v>
      </c>
      <c r="B845" s="4" t="s">
        <v>15</v>
      </c>
      <c r="C845" s="4"/>
      <c r="D845" s="3" t="s">
        <v>298</v>
      </c>
      <c r="E845" s="5">
        <v>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6">
        <v>24</v>
      </c>
      <c r="O845" s="4" t="s">
        <v>20</v>
      </c>
    </row>
    <row r="846" spans="1:15" ht="14.25" customHeight="1" x14ac:dyDescent="0.25">
      <c r="A846" s="9">
        <v>44827</v>
      </c>
      <c r="B846" s="4" t="s">
        <v>15</v>
      </c>
      <c r="C846" s="4"/>
      <c r="D846" s="3" t="s">
        <v>299</v>
      </c>
      <c r="E846" s="5">
        <v>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6">
        <v>0</v>
      </c>
      <c r="O846" s="4" t="s">
        <v>19</v>
      </c>
    </row>
    <row r="847" spans="1:15" ht="14.25" customHeight="1" x14ac:dyDescent="0.25">
      <c r="A847" s="9">
        <v>44827</v>
      </c>
      <c r="B847" s="4" t="s">
        <v>15</v>
      </c>
      <c r="C847" s="4"/>
      <c r="D847" s="3" t="s">
        <v>300</v>
      </c>
      <c r="E847" s="5">
        <v>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6">
        <v>13</v>
      </c>
      <c r="O847" s="4" t="s">
        <v>19</v>
      </c>
    </row>
    <row r="848" spans="1:15" ht="14.25" customHeight="1" x14ac:dyDescent="0.25">
      <c r="A848" s="9">
        <v>44827</v>
      </c>
      <c r="B848" s="4" t="s">
        <v>15</v>
      </c>
      <c r="C848" s="4"/>
      <c r="D848" s="3" t="s">
        <v>301</v>
      </c>
      <c r="E848" s="5">
        <v>0</v>
      </c>
      <c r="F848" s="5">
        <v>0</v>
      </c>
      <c r="G848" s="5">
        <v>0</v>
      </c>
      <c r="H848" s="5">
        <v>0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6">
        <v>19</v>
      </c>
      <c r="O848" s="4" t="s">
        <v>19</v>
      </c>
    </row>
    <row r="849" spans="1:15" ht="14.25" customHeight="1" x14ac:dyDescent="0.25">
      <c r="A849" s="9">
        <v>44827</v>
      </c>
      <c r="B849" s="4" t="s">
        <v>13</v>
      </c>
      <c r="C849" s="4"/>
      <c r="D849" s="3" t="s">
        <v>302</v>
      </c>
      <c r="E849" s="5">
        <v>0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6">
        <v>9</v>
      </c>
      <c r="O849" s="4" t="s">
        <v>19</v>
      </c>
    </row>
    <row r="850" spans="1:15" ht="14.25" customHeight="1" x14ac:dyDescent="0.25">
      <c r="A850" s="9">
        <v>44827</v>
      </c>
      <c r="B850" s="4" t="s">
        <v>13</v>
      </c>
      <c r="C850" s="4"/>
      <c r="D850" s="3" t="s">
        <v>303</v>
      </c>
      <c r="E850" s="5">
        <v>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6">
        <f>24+7+2</f>
        <v>33</v>
      </c>
      <c r="O850" s="4" t="s">
        <v>19</v>
      </c>
    </row>
    <row r="851" spans="1:15" ht="14.25" customHeight="1" x14ac:dyDescent="0.25">
      <c r="A851" s="9">
        <v>44827</v>
      </c>
      <c r="B851" s="4" t="s">
        <v>13</v>
      </c>
      <c r="C851" s="4"/>
      <c r="D851" s="3" t="s">
        <v>304</v>
      </c>
      <c r="E851" s="5">
        <v>0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6">
        <v>14</v>
      </c>
      <c r="O851" s="4" t="s">
        <v>19</v>
      </c>
    </row>
    <row r="852" spans="1:15" ht="14.25" customHeight="1" x14ac:dyDescent="0.25">
      <c r="A852" s="9">
        <v>44827</v>
      </c>
      <c r="B852" s="4" t="s">
        <v>13</v>
      </c>
      <c r="C852" s="4"/>
      <c r="D852" s="3" t="s">
        <v>305</v>
      </c>
      <c r="E852" s="5">
        <v>0</v>
      </c>
      <c r="F852" s="5">
        <v>0</v>
      </c>
      <c r="G852" s="5">
        <v>0</v>
      </c>
      <c r="H852" s="5">
        <v>0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6">
        <v>9</v>
      </c>
      <c r="O852" s="4" t="s">
        <v>19</v>
      </c>
    </row>
    <row r="853" spans="1:15" ht="14.25" customHeight="1" x14ac:dyDescent="0.25">
      <c r="A853" s="9">
        <v>44827</v>
      </c>
      <c r="B853" s="4" t="s">
        <v>13</v>
      </c>
      <c r="C853" s="4"/>
      <c r="D853" s="3" t="s">
        <v>306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6">
        <v>9</v>
      </c>
      <c r="O853" s="4" t="s">
        <v>19</v>
      </c>
    </row>
    <row r="854" spans="1:15" ht="14.25" customHeight="1" x14ac:dyDescent="0.25">
      <c r="A854" s="9">
        <v>44827</v>
      </c>
      <c r="B854" s="4" t="s">
        <v>13</v>
      </c>
      <c r="C854" s="4"/>
      <c r="D854" s="3" t="s">
        <v>307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6">
        <v>9</v>
      </c>
      <c r="O854" s="4" t="s">
        <v>19</v>
      </c>
    </row>
    <row r="855" spans="1:15" ht="14.25" customHeight="1" x14ac:dyDescent="0.25">
      <c r="A855" s="9">
        <v>44827</v>
      </c>
      <c r="B855" s="4" t="s">
        <v>13</v>
      </c>
      <c r="C855" s="4"/>
      <c r="D855" s="3" t="s">
        <v>308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6">
        <v>9</v>
      </c>
      <c r="O855" s="4" t="s">
        <v>19</v>
      </c>
    </row>
    <row r="856" spans="1:15" ht="14.25" customHeight="1" x14ac:dyDescent="0.25">
      <c r="A856" s="9">
        <v>44827</v>
      </c>
      <c r="B856" s="4" t="s">
        <v>13</v>
      </c>
      <c r="C856" s="4"/>
      <c r="D856" s="3" t="s">
        <v>309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6">
        <v>9</v>
      </c>
      <c r="O856" s="4" t="s">
        <v>19</v>
      </c>
    </row>
    <row r="857" spans="1:15" ht="14.25" customHeight="1" x14ac:dyDescent="0.25">
      <c r="A857" s="9">
        <v>44827</v>
      </c>
      <c r="B857" s="4" t="s">
        <v>13</v>
      </c>
      <c r="C857" s="4"/>
      <c r="D857" s="3" t="s">
        <v>310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6">
        <v>9</v>
      </c>
      <c r="O857" s="4" t="s">
        <v>19</v>
      </c>
    </row>
    <row r="858" spans="1:15" ht="14.25" customHeight="1" x14ac:dyDescent="0.25">
      <c r="A858" s="9">
        <v>44827</v>
      </c>
      <c r="B858" s="4" t="s">
        <v>13</v>
      </c>
      <c r="C858" s="4"/>
      <c r="D858" s="3" t="s">
        <v>311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6">
        <v>9</v>
      </c>
      <c r="O858" s="4" t="s">
        <v>19</v>
      </c>
    </row>
    <row r="859" spans="1:15" ht="14.25" customHeight="1" x14ac:dyDescent="0.25">
      <c r="A859" s="9">
        <v>44827</v>
      </c>
      <c r="B859" s="4" t="s">
        <v>13</v>
      </c>
      <c r="C859" s="4"/>
      <c r="D859" s="3" t="s">
        <v>312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6">
        <v>9</v>
      </c>
      <c r="O859" s="4" t="s">
        <v>19</v>
      </c>
    </row>
    <row r="860" spans="1:15" ht="14.25" customHeight="1" x14ac:dyDescent="0.25">
      <c r="A860" s="9">
        <v>44827</v>
      </c>
      <c r="B860" s="4" t="s">
        <v>13</v>
      </c>
      <c r="C860" s="4"/>
      <c r="D860" s="3" t="s">
        <v>313</v>
      </c>
      <c r="E860" s="5">
        <v>0</v>
      </c>
      <c r="F860" s="5">
        <v>0</v>
      </c>
      <c r="G860" s="5">
        <v>0</v>
      </c>
      <c r="H860" s="5">
        <v>0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6">
        <v>9</v>
      </c>
      <c r="O860" s="4" t="s">
        <v>19</v>
      </c>
    </row>
    <row r="861" spans="1:15" ht="14.25" customHeight="1" x14ac:dyDescent="0.25">
      <c r="A861" s="9">
        <v>44827</v>
      </c>
      <c r="B861" s="4" t="s">
        <v>13</v>
      </c>
      <c r="C861" s="4"/>
      <c r="D861" s="3" t="s">
        <v>314</v>
      </c>
      <c r="E861" s="5">
        <v>0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6">
        <v>14</v>
      </c>
      <c r="O861" s="4" t="s">
        <v>19</v>
      </c>
    </row>
    <row r="862" spans="1:15" ht="14.25" customHeight="1" x14ac:dyDescent="0.25">
      <c r="A862" s="9">
        <v>44827</v>
      </c>
      <c r="B862" s="4" t="s">
        <v>13</v>
      </c>
      <c r="C862" s="4"/>
      <c r="D862" s="3" t="s">
        <v>315</v>
      </c>
      <c r="E862" s="5">
        <v>0</v>
      </c>
      <c r="F862" s="5">
        <v>0</v>
      </c>
      <c r="G862" s="5">
        <v>0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6">
        <v>9</v>
      </c>
      <c r="O862" s="4" t="s">
        <v>19</v>
      </c>
    </row>
    <row r="863" spans="1:15" ht="14.25" customHeight="1" x14ac:dyDescent="0.25">
      <c r="A863" s="9">
        <v>44827</v>
      </c>
      <c r="B863" s="4" t="s">
        <v>13</v>
      </c>
      <c r="C863" s="4"/>
      <c r="D863" s="3" t="s">
        <v>316</v>
      </c>
      <c r="E863" s="5">
        <v>0</v>
      </c>
      <c r="F863" s="5">
        <v>0</v>
      </c>
      <c r="G863" s="5">
        <v>0</v>
      </c>
      <c r="H863" s="5">
        <v>0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6">
        <v>9</v>
      </c>
      <c r="O863" s="4" t="s">
        <v>19</v>
      </c>
    </row>
    <row r="864" spans="1:15" ht="14.25" customHeight="1" x14ac:dyDescent="0.25">
      <c r="A864" s="9">
        <v>44827</v>
      </c>
      <c r="B864" s="4" t="s">
        <v>13</v>
      </c>
      <c r="C864" s="4"/>
      <c r="D864" s="3" t="s">
        <v>317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6">
        <v>9</v>
      </c>
      <c r="O864" s="4" t="s">
        <v>19</v>
      </c>
    </row>
    <row r="865" spans="1:15" ht="14.25" customHeight="1" x14ac:dyDescent="0.25">
      <c r="A865" s="9">
        <v>44827</v>
      </c>
      <c r="B865" s="4" t="s">
        <v>13</v>
      </c>
      <c r="C865" s="4"/>
      <c r="D865" s="3" t="s">
        <v>43</v>
      </c>
      <c r="E865" s="5">
        <v>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6">
        <v>9.5</v>
      </c>
      <c r="O865" s="4" t="s">
        <v>20</v>
      </c>
    </row>
    <row r="866" spans="1:15" ht="14.25" customHeight="1" x14ac:dyDescent="0.25">
      <c r="A866" s="9">
        <v>44827</v>
      </c>
      <c r="B866" s="4" t="s">
        <v>13</v>
      </c>
      <c r="C866" s="4"/>
      <c r="D866" s="3" t="s">
        <v>318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6">
        <v>9.5</v>
      </c>
      <c r="O866" s="4" t="s">
        <v>19</v>
      </c>
    </row>
    <row r="867" spans="1:15" ht="14.25" customHeight="1" x14ac:dyDescent="0.25">
      <c r="A867" s="9">
        <v>44827</v>
      </c>
      <c r="B867" s="4" t="s">
        <v>13</v>
      </c>
      <c r="C867" s="4"/>
      <c r="D867" s="3" t="s">
        <v>319</v>
      </c>
      <c r="E867" s="5">
        <v>0</v>
      </c>
      <c r="F867" s="5">
        <v>0</v>
      </c>
      <c r="G867" s="5">
        <v>0</v>
      </c>
      <c r="H867" s="5">
        <v>0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6">
        <v>24</v>
      </c>
      <c r="O867" s="4" t="s">
        <v>20</v>
      </c>
    </row>
    <row r="868" spans="1:15" ht="14.25" customHeight="1" x14ac:dyDescent="0.25">
      <c r="A868" s="9">
        <v>44827</v>
      </c>
      <c r="B868" s="4" t="s">
        <v>13</v>
      </c>
      <c r="C868" s="4"/>
      <c r="D868" s="3" t="s">
        <v>320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6">
        <v>9</v>
      </c>
      <c r="O868" s="4" t="s">
        <v>20</v>
      </c>
    </row>
    <row r="869" spans="1:15" ht="14.25" customHeight="1" x14ac:dyDescent="0.25">
      <c r="A869" s="9">
        <v>44827</v>
      </c>
      <c r="B869" s="4" t="s">
        <v>13</v>
      </c>
      <c r="C869" s="4"/>
      <c r="D869" s="3" t="s">
        <v>321</v>
      </c>
      <c r="E869" s="5">
        <v>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6">
        <f>9+24</f>
        <v>33</v>
      </c>
      <c r="O869" s="4" t="s">
        <v>20</v>
      </c>
    </row>
    <row r="870" spans="1:15" ht="14.25" customHeight="1" x14ac:dyDescent="0.25">
      <c r="A870" s="9">
        <v>44827</v>
      </c>
      <c r="B870" s="4" t="s">
        <v>13</v>
      </c>
      <c r="C870" s="4"/>
      <c r="D870" s="3" t="s">
        <v>322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6">
        <f>14+24</f>
        <v>38</v>
      </c>
      <c r="O870" s="4" t="s">
        <v>20</v>
      </c>
    </row>
    <row r="871" spans="1:15" ht="14.25" customHeight="1" x14ac:dyDescent="0.25">
      <c r="A871" s="9">
        <v>44827</v>
      </c>
      <c r="B871" s="4" t="s">
        <v>13</v>
      </c>
      <c r="C871" s="4"/>
      <c r="D871" s="3" t="s">
        <v>323</v>
      </c>
      <c r="E871" s="5">
        <v>0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6">
        <v>26</v>
      </c>
      <c r="O871" s="4" t="s">
        <v>20</v>
      </c>
    </row>
    <row r="872" spans="1:15" ht="14.25" customHeight="1" x14ac:dyDescent="0.25">
      <c r="A872" s="9">
        <v>44827</v>
      </c>
      <c r="B872" s="4" t="s">
        <v>13</v>
      </c>
      <c r="C872" s="4"/>
      <c r="D872" s="3" t="s">
        <v>324</v>
      </c>
      <c r="E872" s="5">
        <v>0</v>
      </c>
      <c r="F872" s="5">
        <v>0</v>
      </c>
      <c r="G872" s="5">
        <v>0</v>
      </c>
      <c r="H872" s="5">
        <v>0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6">
        <v>9</v>
      </c>
      <c r="O872" s="4" t="s">
        <v>20</v>
      </c>
    </row>
    <row r="873" spans="1:15" ht="14.25" customHeight="1" x14ac:dyDescent="0.25">
      <c r="A873" s="9">
        <v>44827</v>
      </c>
      <c r="B873" s="4" t="s">
        <v>13</v>
      </c>
      <c r="C873" s="4"/>
      <c r="D873" s="3" t="s">
        <v>325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6">
        <v>9</v>
      </c>
      <c r="O873" s="4" t="s">
        <v>20</v>
      </c>
    </row>
    <row r="874" spans="1:15" ht="14.25" customHeight="1" x14ac:dyDescent="0.25">
      <c r="A874" s="9">
        <v>44827</v>
      </c>
      <c r="B874" s="4" t="s">
        <v>13</v>
      </c>
      <c r="C874" s="4"/>
      <c r="D874" s="3" t="s">
        <v>326</v>
      </c>
      <c r="E874" s="5">
        <v>0</v>
      </c>
      <c r="F874" s="5">
        <v>0</v>
      </c>
      <c r="G874" s="5">
        <v>0</v>
      </c>
      <c r="H874" s="5">
        <v>0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6">
        <f>9+27</f>
        <v>36</v>
      </c>
      <c r="O874" s="4" t="s">
        <v>20</v>
      </c>
    </row>
    <row r="875" spans="1:15" ht="14.25" customHeight="1" x14ac:dyDescent="0.25">
      <c r="A875" s="9">
        <v>44827</v>
      </c>
      <c r="B875" s="4" t="s">
        <v>13</v>
      </c>
      <c r="C875" s="4"/>
      <c r="D875" s="3" t="s">
        <v>327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6">
        <f>9+27</f>
        <v>36</v>
      </c>
      <c r="O875" s="4" t="s">
        <v>20</v>
      </c>
    </row>
    <row r="876" spans="1:15" ht="14.25" customHeight="1" x14ac:dyDescent="0.25">
      <c r="A876" s="9">
        <v>44827</v>
      </c>
      <c r="B876" s="4" t="s">
        <v>13</v>
      </c>
      <c r="C876" s="4"/>
      <c r="D876" s="3" t="s">
        <v>328</v>
      </c>
      <c r="E876" s="5">
        <v>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6">
        <v>9</v>
      </c>
      <c r="O876" s="4" t="s">
        <v>20</v>
      </c>
    </row>
    <row r="877" spans="1:15" ht="14.25" customHeight="1" x14ac:dyDescent="0.25">
      <c r="A877" s="9">
        <v>44827</v>
      </c>
      <c r="B877" s="4" t="s">
        <v>13</v>
      </c>
      <c r="C877" s="4"/>
      <c r="D877" s="3" t="s">
        <v>329</v>
      </c>
      <c r="E877" s="5">
        <v>0</v>
      </c>
      <c r="F877" s="5">
        <v>0</v>
      </c>
      <c r="G877" s="5">
        <v>0</v>
      </c>
      <c r="H877" s="5">
        <v>0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6">
        <v>9</v>
      </c>
      <c r="O877" s="4" t="s">
        <v>20</v>
      </c>
    </row>
    <row r="878" spans="1:15" ht="14.25" customHeight="1" x14ac:dyDescent="0.25">
      <c r="A878" s="9">
        <v>44827</v>
      </c>
      <c r="B878" s="4" t="s">
        <v>13</v>
      </c>
      <c r="C878" s="4"/>
      <c r="D878" s="3" t="s">
        <v>330</v>
      </c>
      <c r="E878" s="5">
        <v>0</v>
      </c>
      <c r="F878" s="5">
        <v>0</v>
      </c>
      <c r="G878" s="5">
        <v>0</v>
      </c>
      <c r="H878" s="5">
        <v>0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6">
        <v>9</v>
      </c>
      <c r="O878" s="4" t="s">
        <v>20</v>
      </c>
    </row>
    <row r="879" spans="1:15" ht="14.25" customHeight="1" x14ac:dyDescent="0.25">
      <c r="A879" s="9">
        <v>44827</v>
      </c>
      <c r="B879" s="4" t="s">
        <v>13</v>
      </c>
      <c r="C879" s="4"/>
      <c r="D879" s="3" t="s">
        <v>331</v>
      </c>
      <c r="E879" s="5">
        <v>0</v>
      </c>
      <c r="F879" s="5">
        <v>0</v>
      </c>
      <c r="G879" s="5">
        <v>0</v>
      </c>
      <c r="H879" s="5">
        <v>0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6">
        <v>9</v>
      </c>
      <c r="O879" s="4" t="s">
        <v>20</v>
      </c>
    </row>
    <row r="880" spans="1:15" ht="14.25" customHeight="1" x14ac:dyDescent="0.25">
      <c r="A880" s="9">
        <v>44827</v>
      </c>
      <c r="B880" s="4" t="s">
        <v>13</v>
      </c>
      <c r="C880" s="4"/>
      <c r="D880" s="3" t="s">
        <v>332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6">
        <v>9</v>
      </c>
      <c r="O880" s="4" t="s">
        <v>20</v>
      </c>
    </row>
    <row r="881" spans="1:15" ht="14.25" customHeight="1" x14ac:dyDescent="0.25">
      <c r="A881" s="9">
        <v>44827</v>
      </c>
      <c r="B881" s="4" t="s">
        <v>13</v>
      </c>
      <c r="C881" s="4"/>
      <c r="D881" s="3" t="s">
        <v>333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6">
        <f>9+24</f>
        <v>33</v>
      </c>
      <c r="O881" s="4" t="s">
        <v>20</v>
      </c>
    </row>
    <row r="882" spans="1:15" ht="14.25" customHeight="1" x14ac:dyDescent="0.25">
      <c r="A882" s="9">
        <v>44827</v>
      </c>
      <c r="B882" s="4" t="s">
        <v>13</v>
      </c>
      <c r="C882" s="4"/>
      <c r="D882" s="3" t="s">
        <v>334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6">
        <v>14</v>
      </c>
      <c r="O882" s="4" t="s">
        <v>20</v>
      </c>
    </row>
    <row r="883" spans="1:15" ht="14.25" customHeight="1" x14ac:dyDescent="0.25">
      <c r="A883" s="9">
        <v>44827</v>
      </c>
      <c r="B883" s="4" t="s">
        <v>13</v>
      </c>
      <c r="C883" s="4"/>
      <c r="D883" s="3" t="s">
        <v>335</v>
      </c>
      <c r="E883" s="5">
        <v>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6">
        <v>9</v>
      </c>
      <c r="O883" s="4" t="s">
        <v>20</v>
      </c>
    </row>
    <row r="884" spans="1:15" ht="14.25" customHeight="1" x14ac:dyDescent="0.25">
      <c r="A884" s="9">
        <v>44827</v>
      </c>
      <c r="B884" s="4" t="s">
        <v>14</v>
      </c>
      <c r="C884" s="4"/>
      <c r="D884" s="3" t="s">
        <v>336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6">
        <v>14</v>
      </c>
      <c r="O884" s="4" t="s">
        <v>20</v>
      </c>
    </row>
    <row r="885" spans="1:15" ht="14.25" customHeight="1" x14ac:dyDescent="0.25">
      <c r="A885" s="9">
        <v>44827</v>
      </c>
      <c r="B885" s="4" t="s">
        <v>14</v>
      </c>
      <c r="C885" s="4"/>
      <c r="D885" s="3" t="s">
        <v>337</v>
      </c>
      <c r="E885" s="5">
        <v>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6">
        <v>9</v>
      </c>
      <c r="O885" s="4" t="s">
        <v>20</v>
      </c>
    </row>
    <row r="886" spans="1:15" ht="14.25" customHeight="1" x14ac:dyDescent="0.25">
      <c r="A886" s="9">
        <v>44827</v>
      </c>
      <c r="B886" s="4" t="s">
        <v>14</v>
      </c>
      <c r="C886" s="4"/>
      <c r="D886" s="3" t="s">
        <v>338</v>
      </c>
      <c r="E886" s="5">
        <v>0</v>
      </c>
      <c r="F886" s="5">
        <v>0</v>
      </c>
      <c r="G886" s="5">
        <v>0</v>
      </c>
      <c r="H886" s="5">
        <v>0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6">
        <f>14+24</f>
        <v>38</v>
      </c>
      <c r="O886" s="4" t="s">
        <v>20</v>
      </c>
    </row>
    <row r="887" spans="1:15" ht="14.25" customHeight="1" x14ac:dyDescent="0.25">
      <c r="A887" s="9">
        <v>44827</v>
      </c>
      <c r="B887" s="4" t="s">
        <v>14</v>
      </c>
      <c r="C887" s="4"/>
      <c r="D887" s="3" t="s">
        <v>339</v>
      </c>
      <c r="E887" s="5">
        <v>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6">
        <v>19</v>
      </c>
      <c r="O887" s="4" t="s">
        <v>20</v>
      </c>
    </row>
    <row r="888" spans="1:15" ht="14.25" customHeight="1" x14ac:dyDescent="0.25">
      <c r="A888" s="9">
        <v>44827</v>
      </c>
      <c r="B888" s="4" t="s">
        <v>14</v>
      </c>
      <c r="C888" s="4"/>
      <c r="D888" s="3" t="s">
        <v>340</v>
      </c>
      <c r="E888" s="5">
        <v>0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6">
        <v>14</v>
      </c>
      <c r="O888" s="4" t="s">
        <v>20</v>
      </c>
    </row>
    <row r="889" spans="1:15" ht="14.25" customHeight="1" x14ac:dyDescent="0.25">
      <c r="A889" s="9">
        <v>44827</v>
      </c>
      <c r="B889" s="4" t="s">
        <v>14</v>
      </c>
      <c r="C889" s="4"/>
      <c r="D889" s="3" t="s">
        <v>341</v>
      </c>
      <c r="E889" s="5">
        <v>0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6">
        <f>54+7</f>
        <v>61</v>
      </c>
      <c r="O889" s="4" t="s">
        <v>20</v>
      </c>
    </row>
    <row r="890" spans="1:15" ht="14.25" customHeight="1" x14ac:dyDescent="0.25">
      <c r="A890" s="9">
        <v>44827</v>
      </c>
      <c r="B890" s="4" t="s">
        <v>14</v>
      </c>
      <c r="C890" s="4"/>
      <c r="D890" s="3" t="s">
        <v>342</v>
      </c>
      <c r="E890" s="5">
        <v>0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6">
        <v>9</v>
      </c>
      <c r="O890" s="4" t="s">
        <v>20</v>
      </c>
    </row>
    <row r="891" spans="1:15" ht="14.25" customHeight="1" x14ac:dyDescent="0.25">
      <c r="A891" s="9">
        <v>44827</v>
      </c>
      <c r="B891" s="4" t="s">
        <v>14</v>
      </c>
      <c r="C891" s="4"/>
      <c r="D891" s="3" t="s">
        <v>343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6">
        <v>14</v>
      </c>
      <c r="O891" s="4" t="s">
        <v>20</v>
      </c>
    </row>
    <row r="892" spans="1:15" ht="14.25" customHeight="1" x14ac:dyDescent="0.25">
      <c r="A892" s="9">
        <v>44827</v>
      </c>
      <c r="B892" s="4" t="s">
        <v>14</v>
      </c>
      <c r="C892" s="4"/>
      <c r="D892" s="3" t="s">
        <v>344</v>
      </c>
      <c r="E892" s="5">
        <v>0</v>
      </c>
      <c r="F892" s="5">
        <v>0</v>
      </c>
      <c r="G892" s="5">
        <v>0</v>
      </c>
      <c r="H892" s="5">
        <v>0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6">
        <v>14</v>
      </c>
      <c r="O892" s="4" t="s">
        <v>20</v>
      </c>
    </row>
    <row r="893" spans="1:15" ht="14.25" customHeight="1" x14ac:dyDescent="0.25">
      <c r="A893" s="9">
        <v>44827</v>
      </c>
      <c r="B893" s="4" t="s">
        <v>14</v>
      </c>
      <c r="C893" s="4"/>
      <c r="D893" s="3" t="s">
        <v>345</v>
      </c>
      <c r="E893" s="5">
        <v>0</v>
      </c>
      <c r="F893" s="5">
        <v>0</v>
      </c>
      <c r="G893" s="5">
        <v>0</v>
      </c>
      <c r="H893" s="5">
        <v>0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6">
        <v>14</v>
      </c>
      <c r="O893" s="4" t="s">
        <v>20</v>
      </c>
    </row>
    <row r="894" spans="1:15" ht="14.25" customHeight="1" x14ac:dyDescent="0.25">
      <c r="A894" s="9">
        <v>44827</v>
      </c>
      <c r="B894" s="4" t="s">
        <v>14</v>
      </c>
      <c r="C894" s="4"/>
      <c r="D894" s="3" t="s">
        <v>346</v>
      </c>
      <c r="E894" s="5">
        <v>0</v>
      </c>
      <c r="F894" s="5">
        <v>0</v>
      </c>
      <c r="G894" s="5">
        <v>0</v>
      </c>
      <c r="H894" s="5">
        <v>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6">
        <v>21</v>
      </c>
      <c r="O894" s="4" t="s">
        <v>20</v>
      </c>
    </row>
    <row r="895" spans="1:15" ht="14.25" customHeight="1" x14ac:dyDescent="0.25">
      <c r="A895" s="9">
        <v>44827</v>
      </c>
      <c r="B895" s="4" t="s">
        <v>14</v>
      </c>
      <c r="C895" s="4"/>
      <c r="D895" s="3" t="s">
        <v>347</v>
      </c>
      <c r="E895" s="5">
        <v>0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6">
        <v>14</v>
      </c>
      <c r="O895" s="4" t="s">
        <v>20</v>
      </c>
    </row>
    <row r="896" spans="1:15" ht="14.25" customHeight="1" x14ac:dyDescent="0.25">
      <c r="A896" s="9">
        <v>44827</v>
      </c>
      <c r="B896" s="4" t="s">
        <v>14</v>
      </c>
      <c r="C896" s="4"/>
      <c r="D896" s="3" t="s">
        <v>348</v>
      </c>
      <c r="E896" s="5">
        <v>0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6">
        <v>14</v>
      </c>
      <c r="O896" s="4" t="s">
        <v>20</v>
      </c>
    </row>
    <row r="897" spans="1:15" ht="14.25" customHeight="1" x14ac:dyDescent="0.25">
      <c r="A897" s="9">
        <v>44827</v>
      </c>
      <c r="B897" s="4" t="s">
        <v>14</v>
      </c>
      <c r="C897" s="4"/>
      <c r="D897" s="3" t="s">
        <v>349</v>
      </c>
      <c r="E897" s="5">
        <v>0</v>
      </c>
      <c r="F897" s="5">
        <v>0</v>
      </c>
      <c r="G897" s="5">
        <v>0</v>
      </c>
      <c r="H897" s="5">
        <v>0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6">
        <v>24</v>
      </c>
      <c r="O897" s="4" t="s">
        <v>20</v>
      </c>
    </row>
    <row r="898" spans="1:15" ht="14.25" customHeight="1" x14ac:dyDescent="0.25">
      <c r="A898" s="9">
        <v>44827</v>
      </c>
      <c r="B898" s="4" t="s">
        <v>14</v>
      </c>
      <c r="C898" s="4"/>
      <c r="D898" s="3" t="s">
        <v>350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6">
        <v>14</v>
      </c>
      <c r="O898" s="4" t="s">
        <v>20</v>
      </c>
    </row>
    <row r="899" spans="1:15" ht="14.25" customHeight="1" x14ac:dyDescent="0.25">
      <c r="A899" s="9">
        <v>44827</v>
      </c>
      <c r="B899" s="4" t="s">
        <v>14</v>
      </c>
      <c r="C899" s="4"/>
      <c r="D899" s="3" t="s">
        <v>351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6">
        <f>19+24</f>
        <v>43</v>
      </c>
      <c r="O899" s="4" t="s">
        <v>20</v>
      </c>
    </row>
    <row r="900" spans="1:15" ht="14.25" customHeight="1" x14ac:dyDescent="0.25">
      <c r="A900" s="9">
        <v>44827</v>
      </c>
      <c r="B900" s="4" t="s">
        <v>14</v>
      </c>
      <c r="C900" s="4"/>
      <c r="D900" s="3" t="s">
        <v>352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6">
        <v>14</v>
      </c>
      <c r="O900" s="4" t="s">
        <v>20</v>
      </c>
    </row>
    <row r="901" spans="1:15" ht="14.25" customHeight="1" x14ac:dyDescent="0.25">
      <c r="A901" s="9">
        <v>44827</v>
      </c>
      <c r="B901" s="4" t="s">
        <v>14</v>
      </c>
      <c r="C901" s="4"/>
      <c r="D901" s="3" t="s">
        <v>353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6">
        <f>24+12+2+7</f>
        <v>45</v>
      </c>
      <c r="O901" s="4" t="s">
        <v>20</v>
      </c>
    </row>
    <row r="902" spans="1:15" ht="14.25" customHeight="1" x14ac:dyDescent="0.25">
      <c r="A902" s="9">
        <v>44827</v>
      </c>
      <c r="B902" s="4" t="s">
        <v>14</v>
      </c>
      <c r="C902" s="4"/>
      <c r="D902" s="3" t="s">
        <v>354</v>
      </c>
      <c r="E902" s="5">
        <v>0</v>
      </c>
      <c r="F902" s="5">
        <v>0</v>
      </c>
      <c r="G902" s="5">
        <v>0</v>
      </c>
      <c r="H902" s="5">
        <v>0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6">
        <v>14</v>
      </c>
      <c r="O902" s="4" t="s">
        <v>20</v>
      </c>
    </row>
    <row r="903" spans="1:15" ht="14.25" customHeight="1" x14ac:dyDescent="0.25">
      <c r="A903" s="9">
        <v>44827</v>
      </c>
      <c r="B903" s="4" t="s">
        <v>14</v>
      </c>
      <c r="C903" s="4"/>
      <c r="D903" s="3" t="s">
        <v>355</v>
      </c>
      <c r="E903" s="5">
        <v>0</v>
      </c>
      <c r="F903" s="5">
        <v>0</v>
      </c>
      <c r="G903" s="5">
        <v>0</v>
      </c>
      <c r="H903" s="5">
        <v>0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6">
        <v>14</v>
      </c>
      <c r="O903" s="4" t="s">
        <v>20</v>
      </c>
    </row>
    <row r="904" spans="1:15" ht="14.25" customHeight="1" x14ac:dyDescent="0.25">
      <c r="A904" s="9">
        <v>44827</v>
      </c>
      <c r="B904" s="4" t="s">
        <v>14</v>
      </c>
      <c r="C904" s="4"/>
      <c r="D904" s="3" t="s">
        <v>356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6">
        <f>14+27</f>
        <v>41</v>
      </c>
      <c r="O904" s="4" t="s">
        <v>20</v>
      </c>
    </row>
    <row r="905" spans="1:15" ht="14.25" customHeight="1" x14ac:dyDescent="0.25">
      <c r="A905" s="9">
        <v>44827</v>
      </c>
      <c r="B905" s="4" t="s">
        <v>14</v>
      </c>
      <c r="C905" s="4"/>
      <c r="D905" s="3" t="s">
        <v>357</v>
      </c>
      <c r="E905" s="5">
        <v>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6">
        <f>14+27+24</f>
        <v>65</v>
      </c>
      <c r="O905" s="4" t="s">
        <v>20</v>
      </c>
    </row>
    <row r="906" spans="1:15" ht="14.25" customHeight="1" x14ac:dyDescent="0.25">
      <c r="A906" s="9">
        <v>44827</v>
      </c>
      <c r="B906" s="4" t="s">
        <v>14</v>
      </c>
      <c r="C906" s="4"/>
      <c r="D906" s="3" t="s">
        <v>358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6">
        <f>7+27+27+7+24</f>
        <v>92</v>
      </c>
      <c r="O906" s="4" t="s">
        <v>20</v>
      </c>
    </row>
    <row r="907" spans="1:15" ht="14.25" customHeight="1" x14ac:dyDescent="0.25">
      <c r="A907" s="9">
        <v>44827</v>
      </c>
      <c r="B907" s="4" t="s">
        <v>14</v>
      </c>
      <c r="C907" s="4"/>
      <c r="D907" s="3" t="s">
        <v>359</v>
      </c>
      <c r="E907" s="5">
        <v>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6">
        <v>14</v>
      </c>
      <c r="O907" s="4" t="s">
        <v>20</v>
      </c>
    </row>
    <row r="908" spans="1:15" ht="14.25" customHeight="1" x14ac:dyDescent="0.25">
      <c r="A908" s="9">
        <v>44827</v>
      </c>
      <c r="B908" s="4" t="s">
        <v>14</v>
      </c>
      <c r="C908" s="4"/>
      <c r="D908" s="3" t="s">
        <v>360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6">
        <v>24</v>
      </c>
      <c r="O908" s="4" t="s">
        <v>20</v>
      </c>
    </row>
    <row r="909" spans="1:15" ht="14.25" customHeight="1" x14ac:dyDescent="0.25">
      <c r="A909" s="9">
        <v>44827</v>
      </c>
      <c r="B909" s="4" t="s">
        <v>14</v>
      </c>
      <c r="C909" s="4"/>
      <c r="D909" s="3" t="s">
        <v>361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6">
        <v>9</v>
      </c>
      <c r="O909" s="4" t="s">
        <v>20</v>
      </c>
    </row>
    <row r="910" spans="1:15" ht="14.25" customHeight="1" x14ac:dyDescent="0.25">
      <c r="A910" s="9">
        <v>44827</v>
      </c>
      <c r="B910" s="4" t="s">
        <v>14</v>
      </c>
      <c r="C910" s="4"/>
      <c r="D910" s="3" t="s">
        <v>362</v>
      </c>
      <c r="E910" s="5">
        <v>0</v>
      </c>
      <c r="F910" s="5">
        <v>0</v>
      </c>
      <c r="G910" s="5">
        <v>0</v>
      </c>
      <c r="H910" s="5">
        <v>0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6">
        <v>14</v>
      </c>
      <c r="O910" s="4" t="s">
        <v>20</v>
      </c>
    </row>
    <row r="911" spans="1:15" ht="14.25" customHeight="1" x14ac:dyDescent="0.25">
      <c r="A911" s="9">
        <v>44827</v>
      </c>
      <c r="B911" s="4" t="s">
        <v>14</v>
      </c>
      <c r="C911" s="4"/>
      <c r="D911" s="3" t="s">
        <v>363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6">
        <v>24</v>
      </c>
      <c r="O911" s="4" t="s">
        <v>20</v>
      </c>
    </row>
    <row r="912" spans="1:15" ht="14.25" customHeight="1" x14ac:dyDescent="0.25">
      <c r="A912" s="9">
        <v>44827</v>
      </c>
      <c r="B912" s="4" t="s">
        <v>14</v>
      </c>
      <c r="C912" s="4"/>
      <c r="D912" s="3" t="s">
        <v>364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6">
        <f>12+7+24+2</f>
        <v>45</v>
      </c>
      <c r="O912" s="4" t="s">
        <v>20</v>
      </c>
    </row>
    <row r="913" spans="1:15" ht="14.25" customHeight="1" x14ac:dyDescent="0.25">
      <c r="A913" s="9">
        <v>44827</v>
      </c>
      <c r="B913" s="4" t="s">
        <v>14</v>
      </c>
      <c r="C913" s="4"/>
      <c r="D913" s="3" t="s">
        <v>365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6">
        <v>14</v>
      </c>
      <c r="O913" s="4" t="s">
        <v>20</v>
      </c>
    </row>
    <row r="914" spans="1:15" ht="14.25" customHeight="1" x14ac:dyDescent="0.25">
      <c r="A914" s="9">
        <v>44827</v>
      </c>
      <c r="B914" s="4" t="s">
        <v>14</v>
      </c>
      <c r="C914" s="4"/>
      <c r="D914" s="3" t="s">
        <v>366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6">
        <v>14</v>
      </c>
      <c r="O914" s="4" t="s">
        <v>20</v>
      </c>
    </row>
    <row r="915" spans="1:15" ht="14.25" customHeight="1" x14ac:dyDescent="0.25">
      <c r="A915" s="9">
        <v>44827</v>
      </c>
      <c r="B915" s="4" t="s">
        <v>14</v>
      </c>
      <c r="C915" s="4"/>
      <c r="D915" s="3" t="s">
        <v>367</v>
      </c>
      <c r="E915" s="5">
        <v>0</v>
      </c>
      <c r="F915" s="5">
        <v>0</v>
      </c>
      <c r="G915" s="5">
        <v>0</v>
      </c>
      <c r="H915" s="5">
        <v>0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6">
        <v>39</v>
      </c>
      <c r="O915" s="4" t="s">
        <v>20</v>
      </c>
    </row>
    <row r="916" spans="1:15" ht="14.25" customHeight="1" x14ac:dyDescent="0.25">
      <c r="A916" s="9">
        <v>44827</v>
      </c>
      <c r="B916" s="4" t="s">
        <v>14</v>
      </c>
      <c r="C916" s="4"/>
      <c r="D916" s="3" t="s">
        <v>368</v>
      </c>
      <c r="E916" s="5">
        <v>0</v>
      </c>
      <c r="F916" s="5">
        <v>0</v>
      </c>
      <c r="G916" s="5">
        <v>0</v>
      </c>
      <c r="H916" s="5">
        <v>0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6">
        <v>14</v>
      </c>
      <c r="O916" s="4" t="s">
        <v>20</v>
      </c>
    </row>
    <row r="917" spans="1:15" ht="14.25" customHeight="1" x14ac:dyDescent="0.25">
      <c r="A917" s="9">
        <v>44827</v>
      </c>
      <c r="B917" s="4" t="s">
        <v>14</v>
      </c>
      <c r="C917" s="4"/>
      <c r="D917" s="3" t="s">
        <v>369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6">
        <v>14</v>
      </c>
      <c r="O917" s="4" t="s">
        <v>20</v>
      </c>
    </row>
    <row r="918" spans="1:15" ht="14.25" customHeight="1" x14ac:dyDescent="0.25">
      <c r="A918" s="9">
        <v>44827</v>
      </c>
      <c r="B918" s="4" t="s">
        <v>14</v>
      </c>
      <c r="C918" s="4"/>
      <c r="D918" s="3" t="s">
        <v>370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6">
        <f>7+7+24+27</f>
        <v>65</v>
      </c>
      <c r="O918" s="4" t="s">
        <v>20</v>
      </c>
    </row>
    <row r="919" spans="1:15" ht="14.25" customHeight="1" x14ac:dyDescent="0.25">
      <c r="A919" s="9">
        <v>44827</v>
      </c>
      <c r="B919" s="4" t="s">
        <v>14</v>
      </c>
      <c r="C919" s="4"/>
      <c r="D919" s="3" t="s">
        <v>371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6">
        <v>14</v>
      </c>
      <c r="O919" s="4" t="s">
        <v>20</v>
      </c>
    </row>
    <row r="920" spans="1:15" ht="14.25" customHeight="1" x14ac:dyDescent="0.25">
      <c r="A920" s="9">
        <v>44827</v>
      </c>
      <c r="B920" s="4" t="s">
        <v>14</v>
      </c>
      <c r="C920" s="4"/>
      <c r="D920" s="3" t="s">
        <v>372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6">
        <v>14</v>
      </c>
      <c r="O920" s="4" t="s">
        <v>20</v>
      </c>
    </row>
    <row r="921" spans="1:15" ht="14.25" customHeight="1" x14ac:dyDescent="0.25">
      <c r="A921" s="9">
        <v>44827</v>
      </c>
      <c r="B921" s="4" t="s">
        <v>14</v>
      </c>
      <c r="C921" s="4"/>
      <c r="D921" s="3" t="s">
        <v>373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6">
        <v>14</v>
      </c>
      <c r="O921" s="4" t="s">
        <v>20</v>
      </c>
    </row>
    <row r="922" spans="1:15" ht="14.25" customHeight="1" x14ac:dyDescent="0.25">
      <c r="A922" s="9">
        <v>44827</v>
      </c>
      <c r="B922" s="4" t="s">
        <v>14</v>
      </c>
      <c r="C922" s="4"/>
      <c r="D922" s="3" t="s">
        <v>374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6">
        <v>14</v>
      </c>
      <c r="O922" s="4" t="s">
        <v>20</v>
      </c>
    </row>
    <row r="923" spans="1:15" ht="14.25" customHeight="1" x14ac:dyDescent="0.25">
      <c r="A923" s="9">
        <v>44827</v>
      </c>
      <c r="B923" s="4" t="s">
        <v>14</v>
      </c>
      <c r="C923" s="4"/>
      <c r="D923" s="3" t="s">
        <v>375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6">
        <v>24</v>
      </c>
      <c r="O923" s="4" t="s">
        <v>20</v>
      </c>
    </row>
    <row r="924" spans="1:15" ht="14.25" customHeight="1" x14ac:dyDescent="0.25">
      <c r="A924" s="9">
        <v>44827</v>
      </c>
      <c r="B924" s="4" t="s">
        <v>14</v>
      </c>
      <c r="C924" s="4"/>
      <c r="D924" s="3" t="s">
        <v>376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6">
        <v>14</v>
      </c>
      <c r="O924" s="4" t="s">
        <v>19</v>
      </c>
    </row>
    <row r="925" spans="1:15" ht="14.25" customHeight="1" x14ac:dyDescent="0.25">
      <c r="A925" s="9">
        <v>44827</v>
      </c>
      <c r="B925" s="4" t="s">
        <v>14</v>
      </c>
      <c r="C925" s="4"/>
      <c r="D925" s="3" t="s">
        <v>377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6">
        <v>14</v>
      </c>
      <c r="O925" s="4" t="s">
        <v>19</v>
      </c>
    </row>
    <row r="926" spans="1:15" ht="14.25" customHeight="1" x14ac:dyDescent="0.25">
      <c r="A926" s="9">
        <v>44827</v>
      </c>
      <c r="B926" s="4" t="s">
        <v>14</v>
      </c>
      <c r="C926" s="4"/>
      <c r="D926" s="3" t="s">
        <v>378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6">
        <f>7+5+27+7</f>
        <v>46</v>
      </c>
      <c r="O926" s="4" t="s">
        <v>19</v>
      </c>
    </row>
    <row r="927" spans="1:15" ht="14.25" customHeight="1" x14ac:dyDescent="0.25">
      <c r="A927" s="9">
        <v>44827</v>
      </c>
      <c r="B927" s="4" t="s">
        <v>14</v>
      </c>
      <c r="C927" s="4"/>
      <c r="D927" s="3" t="s">
        <v>379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6">
        <v>14</v>
      </c>
      <c r="O927" s="4" t="s">
        <v>19</v>
      </c>
    </row>
    <row r="928" spans="1:15" ht="14.25" customHeight="1" x14ac:dyDescent="0.25">
      <c r="A928" s="9">
        <v>44827</v>
      </c>
      <c r="B928" s="4" t="s">
        <v>14</v>
      </c>
      <c r="C928" s="4"/>
      <c r="D928" s="3" t="s">
        <v>380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6">
        <f>7+27+2+7</f>
        <v>43</v>
      </c>
      <c r="O928" s="4" t="s">
        <v>19</v>
      </c>
    </row>
    <row r="929" spans="1:15" ht="14.25" customHeight="1" x14ac:dyDescent="0.25">
      <c r="A929" s="9">
        <v>44827</v>
      </c>
      <c r="B929" s="4" t="s">
        <v>14</v>
      </c>
      <c r="C929" s="4"/>
      <c r="D929" s="3" t="s">
        <v>381</v>
      </c>
      <c r="E929" s="5">
        <v>0</v>
      </c>
      <c r="F929" s="5">
        <v>0</v>
      </c>
      <c r="G929" s="5">
        <v>0</v>
      </c>
      <c r="H929" s="5">
        <v>0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6">
        <v>19</v>
      </c>
      <c r="O929" s="4" t="s">
        <v>19</v>
      </c>
    </row>
    <row r="930" spans="1:15" ht="14.25" customHeight="1" x14ac:dyDescent="0.25">
      <c r="A930" s="9">
        <v>44827</v>
      </c>
      <c r="B930" s="4" t="s">
        <v>14</v>
      </c>
      <c r="C930" s="4"/>
      <c r="D930" s="3" t="s">
        <v>382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6">
        <v>14</v>
      </c>
      <c r="O930" s="4" t="s">
        <v>19</v>
      </c>
    </row>
    <row r="931" spans="1:15" ht="14.25" customHeight="1" x14ac:dyDescent="0.25">
      <c r="A931" s="9">
        <v>44827</v>
      </c>
      <c r="B931" s="4" t="s">
        <v>14</v>
      </c>
      <c r="C931" s="4"/>
      <c r="D931" s="3" t="s">
        <v>383</v>
      </c>
      <c r="E931" s="5">
        <v>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6">
        <v>14</v>
      </c>
      <c r="O931" s="4" t="s">
        <v>19</v>
      </c>
    </row>
    <row r="932" spans="1:15" ht="14.25" customHeight="1" x14ac:dyDescent="0.25">
      <c r="A932" s="9">
        <v>44827</v>
      </c>
      <c r="B932" s="4" t="s">
        <v>14</v>
      </c>
      <c r="C932" s="4"/>
      <c r="D932" s="3" t="s">
        <v>384</v>
      </c>
      <c r="E932" s="5">
        <v>0</v>
      </c>
      <c r="F932" s="5">
        <v>0</v>
      </c>
      <c r="G932" s="5">
        <v>0</v>
      </c>
      <c r="H932" s="5">
        <v>0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6">
        <f>27+7+7</f>
        <v>41</v>
      </c>
      <c r="O932" s="4" t="s">
        <v>19</v>
      </c>
    </row>
    <row r="933" spans="1:15" ht="14.25" customHeight="1" x14ac:dyDescent="0.25">
      <c r="A933" s="9">
        <v>44827</v>
      </c>
      <c r="B933" s="4" t="s">
        <v>14</v>
      </c>
      <c r="C933" s="4"/>
      <c r="D933" s="3" t="s">
        <v>385</v>
      </c>
      <c r="E933" s="5">
        <v>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6">
        <v>14</v>
      </c>
      <c r="O933" s="4" t="s">
        <v>19</v>
      </c>
    </row>
    <row r="934" spans="1:15" ht="14.25" customHeight="1" x14ac:dyDescent="0.25">
      <c r="A934" s="9">
        <v>44827</v>
      </c>
      <c r="B934" s="4" t="s">
        <v>14</v>
      </c>
      <c r="C934" s="4"/>
      <c r="D934" s="3" t="s">
        <v>386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6">
        <f>7+24+7</f>
        <v>38</v>
      </c>
      <c r="O934" s="4" t="s">
        <v>19</v>
      </c>
    </row>
    <row r="935" spans="1:15" ht="14.25" customHeight="1" x14ac:dyDescent="0.25">
      <c r="A935" s="9">
        <v>44827</v>
      </c>
      <c r="B935" s="4" t="s">
        <v>14</v>
      </c>
      <c r="C935" s="4"/>
      <c r="D935" s="3" t="s">
        <v>387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6">
        <f>14+2+24</f>
        <v>40</v>
      </c>
      <c r="O935" s="4" t="s">
        <v>19</v>
      </c>
    </row>
    <row r="936" spans="1:15" ht="14.25" customHeight="1" x14ac:dyDescent="0.25">
      <c r="A936" s="9">
        <v>44827</v>
      </c>
      <c r="B936" s="4" t="s">
        <v>14</v>
      </c>
      <c r="C936" s="4"/>
      <c r="D936" s="3" t="s">
        <v>388</v>
      </c>
      <c r="E936" s="5">
        <v>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6">
        <v>14</v>
      </c>
      <c r="O936" s="4" t="s">
        <v>19</v>
      </c>
    </row>
    <row r="937" spans="1:15" ht="14.25" customHeight="1" x14ac:dyDescent="0.25">
      <c r="A937" s="9">
        <v>44827</v>
      </c>
      <c r="B937" s="4" t="s">
        <v>14</v>
      </c>
      <c r="C937" s="4"/>
      <c r="D937" s="3" t="s">
        <v>389</v>
      </c>
      <c r="E937" s="5">
        <v>0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6">
        <v>9</v>
      </c>
      <c r="O937" s="4" t="s">
        <v>19</v>
      </c>
    </row>
    <row r="938" spans="1:15" ht="14.25" customHeight="1" x14ac:dyDescent="0.25">
      <c r="A938" s="9">
        <v>44827</v>
      </c>
      <c r="B938" s="4" t="s">
        <v>14</v>
      </c>
      <c r="C938" s="4"/>
      <c r="D938" s="3" t="s">
        <v>390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6">
        <v>14</v>
      </c>
      <c r="O938" s="4" t="s">
        <v>19</v>
      </c>
    </row>
    <row r="939" spans="1:15" ht="14.25" customHeight="1" x14ac:dyDescent="0.25">
      <c r="A939" s="9">
        <v>44827</v>
      </c>
      <c r="B939" s="4" t="s">
        <v>14</v>
      </c>
      <c r="C939" s="4"/>
      <c r="D939" s="3" t="s">
        <v>391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6">
        <v>14</v>
      </c>
      <c r="O939" s="4" t="s">
        <v>19</v>
      </c>
    </row>
    <row r="940" spans="1:15" ht="14.25" customHeight="1" x14ac:dyDescent="0.25">
      <c r="A940" s="9">
        <v>44827</v>
      </c>
      <c r="B940" s="4" t="s">
        <v>14</v>
      </c>
      <c r="C940" s="4"/>
      <c r="D940" s="3" t="s">
        <v>392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6">
        <v>9</v>
      </c>
      <c r="O940" s="4" t="s">
        <v>19</v>
      </c>
    </row>
    <row r="941" spans="1:15" ht="14.25" customHeight="1" x14ac:dyDescent="0.25">
      <c r="A941" s="9">
        <v>44827</v>
      </c>
      <c r="B941" s="4" t="s">
        <v>14</v>
      </c>
      <c r="C941" s="4"/>
      <c r="D941" s="3" t="s">
        <v>393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6">
        <v>14</v>
      </c>
      <c r="O941" s="4" t="s">
        <v>19</v>
      </c>
    </row>
    <row r="942" spans="1:15" ht="14.25" customHeight="1" x14ac:dyDescent="0.25">
      <c r="A942" s="9">
        <v>44827</v>
      </c>
      <c r="B942" s="4" t="s">
        <v>14</v>
      </c>
      <c r="C942" s="4"/>
      <c r="D942" s="3" t="s">
        <v>394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6">
        <v>14</v>
      </c>
      <c r="O942" s="4" t="s">
        <v>19</v>
      </c>
    </row>
    <row r="943" spans="1:15" ht="14.25" customHeight="1" x14ac:dyDescent="0.25">
      <c r="A943" s="9">
        <v>44827</v>
      </c>
      <c r="B943" s="4" t="s">
        <v>14</v>
      </c>
      <c r="C943" s="4"/>
      <c r="D943" s="3" t="s">
        <v>395</v>
      </c>
      <c r="E943" s="5">
        <v>0</v>
      </c>
      <c r="F943" s="5">
        <v>0</v>
      </c>
      <c r="G943" s="5">
        <v>0</v>
      </c>
      <c r="H943" s="5"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6">
        <v>14</v>
      </c>
      <c r="O943" s="4" t="s">
        <v>19</v>
      </c>
    </row>
    <row r="944" spans="1:15" ht="14.25" customHeight="1" x14ac:dyDescent="0.25">
      <c r="A944" s="9">
        <v>44827</v>
      </c>
      <c r="B944" s="4" t="s">
        <v>14</v>
      </c>
      <c r="C944" s="4"/>
      <c r="D944" s="3" t="s">
        <v>396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6">
        <f>12+27</f>
        <v>39</v>
      </c>
      <c r="O944" s="4" t="s">
        <v>19</v>
      </c>
    </row>
    <row r="945" spans="1:15" ht="14.25" customHeight="1" x14ac:dyDescent="0.25">
      <c r="A945" s="9">
        <v>44827</v>
      </c>
      <c r="B945" s="4" t="s">
        <v>14</v>
      </c>
      <c r="C945" s="4"/>
      <c r="D945" s="3" t="s">
        <v>397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6">
        <v>7</v>
      </c>
      <c r="O945" s="4" t="s">
        <v>19</v>
      </c>
    </row>
    <row r="946" spans="1:15" ht="14.25" customHeight="1" x14ac:dyDescent="0.25">
      <c r="A946" s="9">
        <v>44827</v>
      </c>
      <c r="B946" s="4" t="s">
        <v>14</v>
      </c>
      <c r="C946" s="4"/>
      <c r="D946" s="3" t="s">
        <v>398</v>
      </c>
      <c r="E946" s="5">
        <v>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6">
        <v>19</v>
      </c>
      <c r="O946" s="4" t="s">
        <v>19</v>
      </c>
    </row>
    <row r="947" spans="1:15" ht="14.25" customHeight="1" x14ac:dyDescent="0.25">
      <c r="A947" s="9">
        <v>44827</v>
      </c>
      <c r="B947" s="4" t="s">
        <v>14</v>
      </c>
      <c r="C947" s="4"/>
      <c r="D947" s="3" t="s">
        <v>399</v>
      </c>
      <c r="E947" s="5">
        <v>0</v>
      </c>
      <c r="F947" s="5">
        <v>0</v>
      </c>
      <c r="G947" s="5">
        <v>0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6">
        <v>9</v>
      </c>
      <c r="O947" s="4" t="s">
        <v>19</v>
      </c>
    </row>
    <row r="948" spans="1:15" ht="14.25" customHeight="1" x14ac:dyDescent="0.25">
      <c r="A948" s="9">
        <v>44827</v>
      </c>
      <c r="B948" s="4" t="s">
        <v>14</v>
      </c>
      <c r="C948" s="4"/>
      <c r="D948" s="6" t="s">
        <v>400</v>
      </c>
      <c r="E948" s="5">
        <v>0</v>
      </c>
      <c r="F948" s="5">
        <v>0</v>
      </c>
      <c r="G948" s="5">
        <v>0</v>
      </c>
      <c r="H948" s="5"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6">
        <v>14</v>
      </c>
      <c r="O948" s="4" t="s">
        <v>19</v>
      </c>
    </row>
    <row r="949" spans="1:15" ht="14.25" customHeight="1" x14ac:dyDescent="0.25">
      <c r="A949" s="9">
        <v>44827</v>
      </c>
      <c r="B949" s="4" t="s">
        <v>14</v>
      </c>
      <c r="C949" s="4"/>
      <c r="D949" s="3" t="s">
        <v>401</v>
      </c>
      <c r="E949" s="5">
        <v>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6">
        <v>14</v>
      </c>
      <c r="O949" s="4" t="s">
        <v>19</v>
      </c>
    </row>
    <row r="950" spans="1:15" ht="14.25" customHeight="1" x14ac:dyDescent="0.25">
      <c r="A950" s="9">
        <v>44827</v>
      </c>
      <c r="B950" s="4" t="s">
        <v>14</v>
      </c>
      <c r="C950" s="4"/>
      <c r="D950" s="3" t="s">
        <v>402</v>
      </c>
      <c r="E950" s="5">
        <v>0</v>
      </c>
      <c r="F950" s="5">
        <v>0</v>
      </c>
      <c r="G950" s="5">
        <v>0</v>
      </c>
      <c r="H950" s="5">
        <v>0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6">
        <v>24</v>
      </c>
      <c r="O950" s="4" t="s">
        <v>19</v>
      </c>
    </row>
    <row r="951" spans="1:15" ht="14.25" customHeight="1" x14ac:dyDescent="0.25">
      <c r="A951" s="9">
        <v>44830</v>
      </c>
      <c r="B951" s="4" t="s">
        <v>15</v>
      </c>
      <c r="C951" s="4"/>
      <c r="D951" s="3" t="s">
        <v>490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6">
        <f>14+5+2</f>
        <v>21</v>
      </c>
      <c r="O951" s="4" t="s">
        <v>20</v>
      </c>
    </row>
    <row r="952" spans="1:15" ht="14.25" customHeight="1" x14ac:dyDescent="0.25">
      <c r="A952" s="9">
        <v>44830</v>
      </c>
      <c r="B952" s="4" t="s">
        <v>15</v>
      </c>
      <c r="C952" s="4"/>
      <c r="D952" s="3" t="s">
        <v>491</v>
      </c>
      <c r="E952" s="5">
        <v>0</v>
      </c>
      <c r="F952" s="5">
        <v>0</v>
      </c>
      <c r="G952" s="5">
        <v>0</v>
      </c>
      <c r="H952" s="5">
        <v>0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6">
        <f>9+5+24</f>
        <v>38</v>
      </c>
      <c r="O952" s="4" t="s">
        <v>20</v>
      </c>
    </row>
    <row r="953" spans="1:15" ht="14.25" customHeight="1" x14ac:dyDescent="0.25">
      <c r="A953" s="9">
        <v>44830</v>
      </c>
      <c r="B953" s="4" t="s">
        <v>15</v>
      </c>
      <c r="C953" s="4"/>
      <c r="D953" s="3" t="s">
        <v>492</v>
      </c>
      <c r="E953" s="5">
        <v>0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6">
        <f>17+7</f>
        <v>24</v>
      </c>
      <c r="O953" s="4" t="s">
        <v>19</v>
      </c>
    </row>
    <row r="954" spans="1:15" ht="14.25" customHeight="1" x14ac:dyDescent="0.25">
      <c r="A954" s="9">
        <v>44830</v>
      </c>
      <c r="B954" s="4" t="s">
        <v>15</v>
      </c>
      <c r="C954" s="4"/>
      <c r="D954" s="3" t="s">
        <v>493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6">
        <f>10+52+27+7</f>
        <v>96</v>
      </c>
      <c r="O954" s="4" t="s">
        <v>19</v>
      </c>
    </row>
    <row r="955" spans="1:15" ht="14.25" customHeight="1" x14ac:dyDescent="0.25">
      <c r="A955" s="9">
        <v>44830</v>
      </c>
      <c r="B955" s="4" t="s">
        <v>15</v>
      </c>
      <c r="C955" s="4"/>
      <c r="D955" s="3" t="s">
        <v>494</v>
      </c>
      <c r="E955" s="5">
        <v>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6">
        <v>14</v>
      </c>
      <c r="O955" s="4" t="s">
        <v>19</v>
      </c>
    </row>
    <row r="956" spans="1:15" ht="14.25" customHeight="1" x14ac:dyDescent="0.25">
      <c r="A956" s="9">
        <v>44830</v>
      </c>
      <c r="B956" s="4" t="s">
        <v>15</v>
      </c>
      <c r="C956" s="4"/>
      <c r="D956" s="3" t="s">
        <v>495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6">
        <f>12+10+7</f>
        <v>29</v>
      </c>
      <c r="O956" s="4" t="s">
        <v>19</v>
      </c>
    </row>
    <row r="957" spans="1:15" ht="14.25" customHeight="1" x14ac:dyDescent="0.25">
      <c r="A957" s="9">
        <v>44830</v>
      </c>
      <c r="B957" s="4" t="s">
        <v>15</v>
      </c>
      <c r="C957" s="4"/>
      <c r="D957" s="3" t="s">
        <v>496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6">
        <f>5+7+7</f>
        <v>19</v>
      </c>
      <c r="O957" s="4" t="s">
        <v>19</v>
      </c>
    </row>
    <row r="958" spans="1:15" ht="14.25" customHeight="1" x14ac:dyDescent="0.25">
      <c r="A958" s="9">
        <v>44830</v>
      </c>
      <c r="B958" s="4" t="s">
        <v>13</v>
      </c>
      <c r="C958" s="4"/>
      <c r="D958" s="3" t="s">
        <v>497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6">
        <f>27+24+7+7</f>
        <v>65</v>
      </c>
      <c r="O958" s="4" t="s">
        <v>19</v>
      </c>
    </row>
    <row r="959" spans="1:15" ht="14.25" customHeight="1" x14ac:dyDescent="0.25">
      <c r="A959" s="9">
        <v>44830</v>
      </c>
      <c r="B959" s="4" t="s">
        <v>13</v>
      </c>
      <c r="C959" s="4"/>
      <c r="D959" s="3" t="s">
        <v>498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6">
        <v>14</v>
      </c>
      <c r="O959" s="4" t="s">
        <v>19</v>
      </c>
    </row>
    <row r="960" spans="1:15" ht="14.25" customHeight="1" x14ac:dyDescent="0.25">
      <c r="A960" s="9">
        <v>44830</v>
      </c>
      <c r="B960" s="4" t="s">
        <v>13</v>
      </c>
      <c r="C960" s="4"/>
      <c r="D960" s="3" t="s">
        <v>499</v>
      </c>
      <c r="E960" s="5">
        <v>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6">
        <f>9+27</f>
        <v>36</v>
      </c>
      <c r="O960" s="4" t="s">
        <v>19</v>
      </c>
    </row>
    <row r="961" spans="1:15" ht="14.25" customHeight="1" x14ac:dyDescent="0.25">
      <c r="A961" s="9">
        <v>44830</v>
      </c>
      <c r="B961" s="4" t="s">
        <v>13</v>
      </c>
      <c r="C961" s="4"/>
      <c r="D961" s="3" t="s">
        <v>500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6">
        <v>9</v>
      </c>
      <c r="O961" s="4" t="s">
        <v>19</v>
      </c>
    </row>
    <row r="962" spans="1:15" ht="14.25" customHeight="1" x14ac:dyDescent="0.25">
      <c r="A962" s="9">
        <v>44830</v>
      </c>
      <c r="B962" s="4" t="s">
        <v>13</v>
      </c>
      <c r="C962" s="4"/>
      <c r="D962" s="3" t="s">
        <v>501</v>
      </c>
      <c r="E962" s="5">
        <v>0</v>
      </c>
      <c r="F962" s="5">
        <v>0</v>
      </c>
      <c r="G962" s="5">
        <v>0</v>
      </c>
      <c r="H962" s="5">
        <v>0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6">
        <v>9</v>
      </c>
      <c r="O962" s="4" t="s">
        <v>19</v>
      </c>
    </row>
    <row r="963" spans="1:15" ht="14.25" customHeight="1" x14ac:dyDescent="0.25">
      <c r="A963" s="9">
        <v>44830</v>
      </c>
      <c r="B963" s="4" t="s">
        <v>13</v>
      </c>
      <c r="C963" s="4"/>
      <c r="D963" s="3" t="s">
        <v>502</v>
      </c>
      <c r="E963" s="5">
        <v>0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6">
        <v>9</v>
      </c>
      <c r="O963" s="4" t="s">
        <v>19</v>
      </c>
    </row>
    <row r="964" spans="1:15" ht="14.25" customHeight="1" x14ac:dyDescent="0.25">
      <c r="A964" s="9">
        <v>44830</v>
      </c>
      <c r="B964" s="4" t="s">
        <v>13</v>
      </c>
      <c r="C964" s="4"/>
      <c r="D964" s="3" t="s">
        <v>503</v>
      </c>
      <c r="E964" s="5">
        <v>0</v>
      </c>
      <c r="F964" s="5">
        <v>0</v>
      </c>
      <c r="G964" s="5">
        <v>0</v>
      </c>
      <c r="H964" s="5">
        <v>0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6">
        <f>24+7+2</f>
        <v>33</v>
      </c>
      <c r="O964" s="4" t="s">
        <v>19</v>
      </c>
    </row>
    <row r="965" spans="1:15" ht="14.25" customHeight="1" x14ac:dyDescent="0.25">
      <c r="A965" s="9">
        <v>44830</v>
      </c>
      <c r="B965" s="4" t="s">
        <v>13</v>
      </c>
      <c r="C965" s="4"/>
      <c r="D965" s="3" t="s">
        <v>504</v>
      </c>
      <c r="E965" s="5">
        <v>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6">
        <v>9</v>
      </c>
      <c r="O965" s="4" t="s">
        <v>19</v>
      </c>
    </row>
    <row r="966" spans="1:15" ht="14.25" customHeight="1" x14ac:dyDescent="0.25">
      <c r="A966" s="9">
        <v>44830</v>
      </c>
      <c r="B966" s="4" t="s">
        <v>13</v>
      </c>
      <c r="C966" s="4"/>
      <c r="D966" s="3" t="s">
        <v>505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6">
        <v>9</v>
      </c>
      <c r="O966" s="4" t="s">
        <v>19</v>
      </c>
    </row>
    <row r="967" spans="1:15" ht="14.25" customHeight="1" x14ac:dyDescent="0.25">
      <c r="A967" s="9">
        <v>44830</v>
      </c>
      <c r="B967" s="4" t="s">
        <v>13</v>
      </c>
      <c r="C967" s="4"/>
      <c r="D967" s="3" t="s">
        <v>506</v>
      </c>
      <c r="E967" s="5">
        <v>0</v>
      </c>
      <c r="F967" s="5">
        <v>0</v>
      </c>
      <c r="G967" s="5">
        <v>0</v>
      </c>
      <c r="H967" s="5">
        <v>0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6">
        <v>9</v>
      </c>
      <c r="O967" s="4" t="s">
        <v>19</v>
      </c>
    </row>
    <row r="968" spans="1:15" ht="14.25" customHeight="1" x14ac:dyDescent="0.25">
      <c r="A968" s="9">
        <v>44830</v>
      </c>
      <c r="B968" s="4" t="s">
        <v>13</v>
      </c>
      <c r="C968" s="4"/>
      <c r="D968" s="3" t="s">
        <v>507</v>
      </c>
      <c r="E968" s="5">
        <v>0</v>
      </c>
      <c r="F968" s="5">
        <v>0</v>
      </c>
      <c r="G968" s="5">
        <v>0</v>
      </c>
      <c r="H968" s="5">
        <v>0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6">
        <v>9</v>
      </c>
      <c r="O968" s="4" t="s">
        <v>19</v>
      </c>
    </row>
    <row r="969" spans="1:15" ht="14.25" customHeight="1" x14ac:dyDescent="0.25">
      <c r="A969" s="9">
        <v>44830</v>
      </c>
      <c r="B969" s="4" t="s">
        <v>13</v>
      </c>
      <c r="C969" s="4"/>
      <c r="D969" s="3" t="s">
        <v>508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6">
        <v>9</v>
      </c>
      <c r="O969" s="4" t="s">
        <v>19</v>
      </c>
    </row>
    <row r="970" spans="1:15" ht="14.25" customHeight="1" x14ac:dyDescent="0.25">
      <c r="A970" s="9">
        <v>44830</v>
      </c>
      <c r="B970" s="4" t="s">
        <v>13</v>
      </c>
      <c r="C970" s="4"/>
      <c r="D970" s="3" t="s">
        <v>509</v>
      </c>
      <c r="E970" s="5">
        <v>0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6">
        <f>7+24+2</f>
        <v>33</v>
      </c>
      <c r="O970" s="4" t="s">
        <v>19</v>
      </c>
    </row>
    <row r="971" spans="1:15" ht="14.25" customHeight="1" x14ac:dyDescent="0.25">
      <c r="A971" s="9">
        <v>44830</v>
      </c>
      <c r="B971" s="4" t="s">
        <v>13</v>
      </c>
      <c r="C971" s="4"/>
      <c r="D971" s="3" t="s">
        <v>510</v>
      </c>
      <c r="E971" s="5">
        <v>0</v>
      </c>
      <c r="F971" s="5">
        <v>0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6">
        <f>9+24+9.5</f>
        <v>42.5</v>
      </c>
      <c r="O971" s="4" t="s">
        <v>19</v>
      </c>
    </row>
    <row r="972" spans="1:15" ht="14.25" customHeight="1" x14ac:dyDescent="0.25">
      <c r="A972" s="9">
        <v>44830</v>
      </c>
      <c r="B972" s="4" t="s">
        <v>13</v>
      </c>
      <c r="C972" s="4"/>
      <c r="D972" s="3" t="s">
        <v>511</v>
      </c>
      <c r="E972" s="5">
        <v>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6">
        <v>14</v>
      </c>
      <c r="O972" s="4" t="s">
        <v>19</v>
      </c>
    </row>
    <row r="973" spans="1:15" ht="14.25" customHeight="1" x14ac:dyDescent="0.25">
      <c r="A973" s="9">
        <v>44830</v>
      </c>
      <c r="B973" s="4" t="s">
        <v>13</v>
      </c>
      <c r="C973" s="4"/>
      <c r="D973" s="3" t="s">
        <v>318</v>
      </c>
      <c r="E973" s="5">
        <v>0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6">
        <f>7+2+2+27+24</f>
        <v>62</v>
      </c>
      <c r="O973" s="4" t="s">
        <v>20</v>
      </c>
    </row>
    <row r="974" spans="1:15" ht="14.25" customHeight="1" x14ac:dyDescent="0.25">
      <c r="A974" s="9">
        <v>44830</v>
      </c>
      <c r="B974" s="4" t="s">
        <v>13</v>
      </c>
      <c r="C974" s="4"/>
      <c r="D974" s="3" t="s">
        <v>512</v>
      </c>
      <c r="E974" s="5">
        <v>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6">
        <v>9</v>
      </c>
      <c r="O974" s="4" t="s">
        <v>20</v>
      </c>
    </row>
    <row r="975" spans="1:15" ht="14.25" customHeight="1" x14ac:dyDescent="0.25">
      <c r="A975" s="9">
        <v>44830</v>
      </c>
      <c r="B975" s="4" t="s">
        <v>13</v>
      </c>
      <c r="C975" s="4"/>
      <c r="D975" s="3" t="s">
        <v>513</v>
      </c>
      <c r="E975" s="5">
        <v>0</v>
      </c>
      <c r="F975" s="5">
        <v>0</v>
      </c>
      <c r="G975" s="5">
        <v>0</v>
      </c>
      <c r="H975" s="5">
        <v>0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6">
        <v>9</v>
      </c>
      <c r="O975" s="4" t="s">
        <v>20</v>
      </c>
    </row>
    <row r="976" spans="1:15" ht="14.25" customHeight="1" x14ac:dyDescent="0.25">
      <c r="A976" s="9">
        <v>44830</v>
      </c>
      <c r="B976" s="4" t="s">
        <v>13</v>
      </c>
      <c r="C976" s="4"/>
      <c r="D976" s="3" t="s">
        <v>514</v>
      </c>
      <c r="E976" s="5">
        <v>0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6">
        <v>9</v>
      </c>
      <c r="O976" s="4" t="s">
        <v>20</v>
      </c>
    </row>
    <row r="977" spans="1:15" ht="14.25" customHeight="1" x14ac:dyDescent="0.25">
      <c r="A977" s="9">
        <v>44830</v>
      </c>
      <c r="B977" s="4" t="s">
        <v>13</v>
      </c>
      <c r="C977" s="4"/>
      <c r="D977" s="3" t="s">
        <v>515</v>
      </c>
      <c r="E977" s="5">
        <v>0</v>
      </c>
      <c r="F977" s="5">
        <v>0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6">
        <v>9</v>
      </c>
      <c r="O977" s="4" t="s">
        <v>20</v>
      </c>
    </row>
    <row r="978" spans="1:15" ht="14.25" customHeight="1" x14ac:dyDescent="0.25">
      <c r="A978" s="9">
        <v>44830</v>
      </c>
      <c r="B978" s="4" t="s">
        <v>13</v>
      </c>
      <c r="C978" s="4"/>
      <c r="D978" s="3" t="s">
        <v>516</v>
      </c>
      <c r="E978" s="5">
        <v>0</v>
      </c>
      <c r="F978" s="5">
        <v>0</v>
      </c>
      <c r="G978" s="5">
        <v>0</v>
      </c>
      <c r="H978" s="5">
        <v>0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6">
        <v>9</v>
      </c>
      <c r="O978" s="4" t="s">
        <v>20</v>
      </c>
    </row>
    <row r="979" spans="1:15" ht="14.25" customHeight="1" x14ac:dyDescent="0.25">
      <c r="A979" s="9">
        <v>44830</v>
      </c>
      <c r="B979" s="4" t="s">
        <v>13</v>
      </c>
      <c r="C979" s="4"/>
      <c r="D979" s="3" t="s">
        <v>517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6">
        <v>14</v>
      </c>
      <c r="O979" s="4" t="s">
        <v>20</v>
      </c>
    </row>
    <row r="980" spans="1:15" ht="14.25" customHeight="1" x14ac:dyDescent="0.25">
      <c r="A980" s="9">
        <v>44830</v>
      </c>
      <c r="B980" s="4" t="s">
        <v>13</v>
      </c>
      <c r="C980" s="4"/>
      <c r="D980" s="3" t="s">
        <v>518</v>
      </c>
      <c r="E980" s="5">
        <v>0</v>
      </c>
      <c r="F980" s="5">
        <v>0</v>
      </c>
      <c r="G980" s="5">
        <v>0</v>
      </c>
      <c r="H980" s="5">
        <v>0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6">
        <v>9</v>
      </c>
      <c r="O980" s="4" t="s">
        <v>20</v>
      </c>
    </row>
    <row r="981" spans="1:15" ht="14.25" customHeight="1" x14ac:dyDescent="0.25">
      <c r="A981" s="9">
        <v>44830</v>
      </c>
      <c r="B981" s="4" t="s">
        <v>13</v>
      </c>
      <c r="C981" s="4"/>
      <c r="D981" s="3" t="s">
        <v>519</v>
      </c>
      <c r="E981" s="5">
        <v>0</v>
      </c>
      <c r="F981" s="5">
        <v>0</v>
      </c>
      <c r="G981" s="5">
        <v>0</v>
      </c>
      <c r="H981" s="5">
        <v>0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6">
        <v>9</v>
      </c>
      <c r="O981" s="4" t="s">
        <v>20</v>
      </c>
    </row>
    <row r="982" spans="1:15" ht="14.25" customHeight="1" x14ac:dyDescent="0.25">
      <c r="A982" s="9">
        <v>44830</v>
      </c>
      <c r="B982" s="4" t="s">
        <v>13</v>
      </c>
      <c r="C982" s="4"/>
      <c r="D982" s="3" t="s">
        <v>520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6">
        <v>9</v>
      </c>
      <c r="O982" s="4" t="s">
        <v>20</v>
      </c>
    </row>
    <row r="983" spans="1:15" ht="14.25" customHeight="1" x14ac:dyDescent="0.25">
      <c r="A983" s="9">
        <v>44830</v>
      </c>
      <c r="B983" s="4" t="s">
        <v>13</v>
      </c>
      <c r="C983" s="4"/>
      <c r="D983" s="3" t="s">
        <v>521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6">
        <v>9</v>
      </c>
      <c r="O983" s="4" t="s">
        <v>20</v>
      </c>
    </row>
    <row r="984" spans="1:15" ht="14.25" customHeight="1" x14ac:dyDescent="0.25">
      <c r="A984" s="9">
        <v>44830</v>
      </c>
      <c r="B984" s="4" t="s">
        <v>13</v>
      </c>
      <c r="C984" s="4"/>
      <c r="D984" s="3" t="s">
        <v>522</v>
      </c>
      <c r="E984" s="5">
        <v>0</v>
      </c>
      <c r="F984" s="5">
        <v>0</v>
      </c>
      <c r="G984" s="5">
        <v>0</v>
      </c>
      <c r="H984" s="5">
        <v>0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6">
        <v>9</v>
      </c>
      <c r="O984" s="4" t="s">
        <v>20</v>
      </c>
    </row>
    <row r="985" spans="1:15" ht="14.25" customHeight="1" x14ac:dyDescent="0.25">
      <c r="A985" s="9">
        <v>44830</v>
      </c>
      <c r="B985" s="4" t="s">
        <v>13</v>
      </c>
      <c r="C985" s="4"/>
      <c r="D985" s="3" t="s">
        <v>523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6">
        <f>9+24</f>
        <v>33</v>
      </c>
      <c r="O985" s="4" t="s">
        <v>20</v>
      </c>
    </row>
    <row r="986" spans="1:15" ht="14.25" customHeight="1" x14ac:dyDescent="0.25">
      <c r="A986" s="9">
        <v>44830</v>
      </c>
      <c r="B986" s="4" t="s">
        <v>13</v>
      </c>
      <c r="C986" s="4"/>
      <c r="D986" s="3" t="s">
        <v>524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6">
        <v>9</v>
      </c>
      <c r="O986" s="4" t="s">
        <v>20</v>
      </c>
    </row>
    <row r="987" spans="1:15" ht="14.25" customHeight="1" x14ac:dyDescent="0.25">
      <c r="A987" s="9">
        <v>44830</v>
      </c>
      <c r="B987" s="4" t="s">
        <v>13</v>
      </c>
      <c r="C987" s="4"/>
      <c r="D987" s="3" t="s">
        <v>525</v>
      </c>
      <c r="E987" s="5">
        <v>0</v>
      </c>
      <c r="F987" s="5">
        <v>0</v>
      </c>
      <c r="G987" s="5">
        <v>0</v>
      </c>
      <c r="H987" s="5">
        <v>0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6">
        <v>9</v>
      </c>
      <c r="O987" s="4" t="s">
        <v>20</v>
      </c>
    </row>
    <row r="988" spans="1:15" ht="14.25" customHeight="1" x14ac:dyDescent="0.25">
      <c r="A988" s="9">
        <v>44830</v>
      </c>
      <c r="B988" s="4" t="s">
        <v>13</v>
      </c>
      <c r="C988" s="4"/>
      <c r="D988" s="3" t="s">
        <v>526</v>
      </c>
      <c r="E988" s="5">
        <v>0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6">
        <v>9</v>
      </c>
      <c r="O988" s="4" t="s">
        <v>20</v>
      </c>
    </row>
    <row r="989" spans="1:15" ht="14.25" customHeight="1" x14ac:dyDescent="0.25">
      <c r="A989" s="9">
        <v>44830</v>
      </c>
      <c r="B989" s="4" t="s">
        <v>13</v>
      </c>
      <c r="C989" s="4"/>
      <c r="D989" s="3" t="s">
        <v>527</v>
      </c>
      <c r="E989" s="5">
        <v>0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6">
        <v>9</v>
      </c>
      <c r="O989" s="4" t="s">
        <v>20</v>
      </c>
    </row>
    <row r="990" spans="1:15" ht="14.25" customHeight="1" x14ac:dyDescent="0.25">
      <c r="A990" s="9">
        <v>44830</v>
      </c>
      <c r="B990" s="4" t="s">
        <v>13</v>
      </c>
      <c r="C990" s="4"/>
      <c r="D990" s="3" t="s">
        <v>528</v>
      </c>
      <c r="E990" s="5">
        <v>0</v>
      </c>
      <c r="F990" s="5">
        <v>0</v>
      </c>
      <c r="G990" s="5">
        <v>0</v>
      </c>
      <c r="H990" s="5">
        <v>0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6">
        <v>9</v>
      </c>
      <c r="O990" s="4" t="s">
        <v>20</v>
      </c>
    </row>
    <row r="991" spans="1:15" ht="14.25" customHeight="1" x14ac:dyDescent="0.25">
      <c r="A991" s="9">
        <v>44830</v>
      </c>
      <c r="B991" s="4" t="s">
        <v>13</v>
      </c>
      <c r="C991" s="4"/>
      <c r="D991" s="3" t="s">
        <v>529</v>
      </c>
      <c r="E991" s="5">
        <v>0</v>
      </c>
      <c r="F991" s="5">
        <v>0</v>
      </c>
      <c r="G991" s="5">
        <v>0</v>
      </c>
      <c r="H991" s="5">
        <v>0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6">
        <v>9</v>
      </c>
      <c r="O991" s="4" t="s">
        <v>20</v>
      </c>
    </row>
    <row r="992" spans="1:15" ht="14.25" customHeight="1" x14ac:dyDescent="0.25">
      <c r="A992" s="9">
        <v>44830</v>
      </c>
      <c r="B992" s="4" t="s">
        <v>13</v>
      </c>
      <c r="C992" s="4"/>
      <c r="D992" s="3" t="s">
        <v>530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6">
        <v>9</v>
      </c>
      <c r="O992" s="4" t="s">
        <v>20</v>
      </c>
    </row>
    <row r="993" spans="1:15" ht="14.25" customHeight="1" x14ac:dyDescent="0.25">
      <c r="A993" s="9">
        <v>44830</v>
      </c>
      <c r="B993" s="4" t="s">
        <v>13</v>
      </c>
      <c r="C993" s="4"/>
      <c r="D993" s="3" t="s">
        <v>531</v>
      </c>
      <c r="E993" s="5">
        <v>0</v>
      </c>
      <c r="F993" s="5">
        <v>0</v>
      </c>
      <c r="G993" s="5">
        <v>0</v>
      </c>
      <c r="H993" s="5">
        <v>0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6">
        <v>9</v>
      </c>
      <c r="O993" s="4" t="s">
        <v>20</v>
      </c>
    </row>
    <row r="994" spans="1:15" ht="14.25" customHeight="1" x14ac:dyDescent="0.25">
      <c r="A994" s="9">
        <v>44830</v>
      </c>
      <c r="B994" s="4" t="s">
        <v>13</v>
      </c>
      <c r="C994" s="4"/>
      <c r="D994" s="3" t="s">
        <v>532</v>
      </c>
      <c r="E994" s="5">
        <v>0</v>
      </c>
      <c r="F994" s="5">
        <v>0</v>
      </c>
      <c r="G994" s="5">
        <v>0</v>
      </c>
      <c r="H994" s="5">
        <v>0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6">
        <v>9</v>
      </c>
      <c r="O994" s="4" t="s">
        <v>20</v>
      </c>
    </row>
    <row r="995" spans="1:15" ht="14.25" customHeight="1" x14ac:dyDescent="0.25">
      <c r="A995" s="9">
        <v>44830</v>
      </c>
      <c r="B995" s="4" t="s">
        <v>13</v>
      </c>
      <c r="C995" s="4"/>
      <c r="D995" s="3" t="s">
        <v>533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6">
        <v>9</v>
      </c>
      <c r="O995" s="4" t="s">
        <v>20</v>
      </c>
    </row>
    <row r="996" spans="1:15" ht="14.25" customHeight="1" x14ac:dyDescent="0.25">
      <c r="A996" s="9">
        <v>44830</v>
      </c>
      <c r="B996" s="4" t="s">
        <v>13</v>
      </c>
      <c r="C996" s="4"/>
      <c r="D996" s="3" t="s">
        <v>534</v>
      </c>
      <c r="E996" s="5">
        <v>0</v>
      </c>
      <c r="F996" s="5">
        <v>0</v>
      </c>
      <c r="G996" s="5">
        <v>0</v>
      </c>
      <c r="H996" s="5">
        <v>0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6">
        <v>9</v>
      </c>
      <c r="O996" s="4" t="s">
        <v>20</v>
      </c>
    </row>
    <row r="997" spans="1:15" ht="14.25" customHeight="1" x14ac:dyDescent="0.25">
      <c r="A997" s="9">
        <v>44830</v>
      </c>
      <c r="B997" s="4" t="s">
        <v>13</v>
      </c>
      <c r="C997" s="4"/>
      <c r="D997" s="3" t="s">
        <v>535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6">
        <v>9</v>
      </c>
      <c r="O997" s="4" t="s">
        <v>20</v>
      </c>
    </row>
    <row r="998" spans="1:15" ht="14.25" customHeight="1" x14ac:dyDescent="0.25">
      <c r="A998" s="9">
        <v>44830</v>
      </c>
      <c r="B998" s="4" t="s">
        <v>13</v>
      </c>
      <c r="C998" s="4"/>
      <c r="D998" s="3" t="s">
        <v>536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6">
        <v>9</v>
      </c>
      <c r="O998" s="4" t="s">
        <v>20</v>
      </c>
    </row>
    <row r="999" spans="1:15" ht="14.25" customHeight="1" x14ac:dyDescent="0.25">
      <c r="A999" s="9">
        <v>44830</v>
      </c>
      <c r="B999" s="4" t="s">
        <v>13</v>
      </c>
      <c r="C999" s="4"/>
      <c r="D999" s="3" t="s">
        <v>537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6">
        <v>9.5</v>
      </c>
      <c r="O999" s="4" t="s">
        <v>20</v>
      </c>
    </row>
    <row r="1000" spans="1:15" ht="14.25" customHeight="1" x14ac:dyDescent="0.25">
      <c r="A1000" s="9">
        <v>44830</v>
      </c>
      <c r="B1000" s="4" t="s">
        <v>13</v>
      </c>
      <c r="C1000" s="4"/>
      <c r="D1000" s="3" t="s">
        <v>538</v>
      </c>
      <c r="E1000" s="5">
        <v>0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6">
        <v>9.5</v>
      </c>
      <c r="O1000" s="4" t="s">
        <v>20</v>
      </c>
    </row>
    <row r="1001" spans="1:15" ht="14.25" customHeight="1" x14ac:dyDescent="0.25">
      <c r="A1001" s="9">
        <v>44830</v>
      </c>
      <c r="B1001" s="4" t="s">
        <v>14</v>
      </c>
      <c r="C1001" s="4"/>
      <c r="D1001" s="3" t="s">
        <v>539</v>
      </c>
      <c r="E1001" s="5">
        <v>0</v>
      </c>
      <c r="F1001" s="5">
        <v>0</v>
      </c>
      <c r="G1001" s="5">
        <v>0</v>
      </c>
      <c r="H1001" s="5">
        <v>0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6">
        <v>14</v>
      </c>
      <c r="O1001" s="4" t="s">
        <v>20</v>
      </c>
    </row>
    <row r="1002" spans="1:15" ht="14.25" customHeight="1" x14ac:dyDescent="0.25">
      <c r="A1002" s="9">
        <v>44830</v>
      </c>
      <c r="B1002" s="4" t="s">
        <v>14</v>
      </c>
      <c r="C1002" s="4"/>
      <c r="D1002" s="3" t="s">
        <v>540</v>
      </c>
      <c r="E1002" s="5">
        <v>0</v>
      </c>
      <c r="F1002" s="5">
        <v>0</v>
      </c>
      <c r="G1002" s="5">
        <v>0</v>
      </c>
      <c r="H1002" s="5">
        <v>0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6">
        <v>9.5</v>
      </c>
      <c r="O1002" s="4" t="s">
        <v>20</v>
      </c>
    </row>
    <row r="1003" spans="1:15" ht="14.25" customHeight="1" x14ac:dyDescent="0.25">
      <c r="A1003" s="9">
        <v>44830</v>
      </c>
      <c r="B1003" s="4" t="s">
        <v>14</v>
      </c>
      <c r="C1003" s="4"/>
      <c r="D1003" s="3" t="s">
        <v>541</v>
      </c>
      <c r="E1003" s="5">
        <v>0</v>
      </c>
      <c r="F1003" s="5">
        <v>0</v>
      </c>
      <c r="G1003" s="5">
        <v>0</v>
      </c>
      <c r="H1003" s="5">
        <v>0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6">
        <f>27+7+27</f>
        <v>61</v>
      </c>
      <c r="O1003" s="4" t="s">
        <v>20</v>
      </c>
    </row>
    <row r="1004" spans="1:15" ht="14.25" customHeight="1" x14ac:dyDescent="0.25">
      <c r="A1004" s="9">
        <v>44830</v>
      </c>
      <c r="B1004" s="4" t="s">
        <v>14</v>
      </c>
      <c r="C1004" s="4"/>
      <c r="D1004" s="3" t="s">
        <v>542</v>
      </c>
      <c r="E1004" s="5">
        <v>0</v>
      </c>
      <c r="F1004" s="5">
        <v>0</v>
      </c>
      <c r="G1004" s="5">
        <v>0</v>
      </c>
      <c r="H1004" s="5">
        <v>0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6">
        <v>9</v>
      </c>
      <c r="O1004" s="4" t="s">
        <v>20</v>
      </c>
    </row>
    <row r="1005" spans="1:15" ht="14.25" customHeight="1" x14ac:dyDescent="0.25">
      <c r="A1005" s="9">
        <v>44830</v>
      </c>
      <c r="B1005" s="4" t="s">
        <v>14</v>
      </c>
      <c r="C1005" s="4"/>
      <c r="D1005" s="3" t="s">
        <v>543</v>
      </c>
      <c r="E1005" s="5">
        <v>0</v>
      </c>
      <c r="F1005" s="5">
        <v>0</v>
      </c>
      <c r="G1005" s="5">
        <v>0</v>
      </c>
      <c r="H1005" s="5">
        <v>0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6">
        <v>19</v>
      </c>
      <c r="O1005" s="4" t="s">
        <v>20</v>
      </c>
    </row>
    <row r="1006" spans="1:15" ht="14.25" customHeight="1" x14ac:dyDescent="0.25">
      <c r="A1006" s="9">
        <v>44830</v>
      </c>
      <c r="B1006" s="4" t="s">
        <v>14</v>
      </c>
      <c r="C1006" s="4"/>
      <c r="D1006" s="3" t="s">
        <v>544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6">
        <v>24</v>
      </c>
      <c r="O1006" s="4" t="s">
        <v>20</v>
      </c>
    </row>
    <row r="1007" spans="1:15" ht="14.25" customHeight="1" x14ac:dyDescent="0.25">
      <c r="A1007" s="9">
        <v>44830</v>
      </c>
      <c r="B1007" s="4" t="s">
        <v>14</v>
      </c>
      <c r="C1007" s="4"/>
      <c r="D1007" s="3" t="s">
        <v>545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6">
        <v>14</v>
      </c>
      <c r="O1007" s="4" t="s">
        <v>20</v>
      </c>
    </row>
    <row r="1008" spans="1:15" ht="14.25" customHeight="1" x14ac:dyDescent="0.25">
      <c r="A1008" s="9">
        <v>44830</v>
      </c>
      <c r="B1008" s="4" t="s">
        <v>14</v>
      </c>
      <c r="C1008" s="4"/>
      <c r="D1008" s="3" t="s">
        <v>546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6">
        <v>14</v>
      </c>
      <c r="O1008" s="4" t="s">
        <v>20</v>
      </c>
    </row>
    <row r="1009" spans="1:15" ht="14.25" customHeight="1" x14ac:dyDescent="0.25">
      <c r="A1009" s="9">
        <v>44830</v>
      </c>
      <c r="B1009" s="4" t="s">
        <v>14</v>
      </c>
      <c r="C1009" s="4"/>
      <c r="D1009" s="3" t="s">
        <v>547</v>
      </c>
      <c r="E1009" s="5">
        <v>0</v>
      </c>
      <c r="F1009" s="5">
        <v>0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6">
        <v>14</v>
      </c>
      <c r="O1009" s="4" t="s">
        <v>20</v>
      </c>
    </row>
    <row r="1010" spans="1:15" ht="14.25" customHeight="1" x14ac:dyDescent="0.25">
      <c r="A1010" s="9">
        <v>44830</v>
      </c>
      <c r="B1010" s="4" t="s">
        <v>14</v>
      </c>
      <c r="C1010" s="4"/>
      <c r="D1010" s="3" t="s">
        <v>548</v>
      </c>
      <c r="E1010" s="5">
        <v>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6">
        <v>14</v>
      </c>
      <c r="O1010" s="4" t="s">
        <v>20</v>
      </c>
    </row>
    <row r="1011" spans="1:15" ht="14.25" customHeight="1" x14ac:dyDescent="0.25">
      <c r="A1011" s="9">
        <v>44830</v>
      </c>
      <c r="B1011" s="4" t="s">
        <v>14</v>
      </c>
      <c r="C1011" s="4"/>
      <c r="D1011" s="3" t="s">
        <v>549</v>
      </c>
      <c r="E1011" s="5">
        <v>0</v>
      </c>
      <c r="F1011" s="5">
        <v>0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6">
        <v>19</v>
      </c>
      <c r="O1011" s="4" t="s">
        <v>20</v>
      </c>
    </row>
    <row r="1012" spans="1:15" ht="14.25" customHeight="1" x14ac:dyDescent="0.25">
      <c r="A1012" s="9">
        <v>44830</v>
      </c>
      <c r="B1012" s="4" t="s">
        <v>14</v>
      </c>
      <c r="C1012" s="4"/>
      <c r="D1012" s="3" t="s">
        <v>550</v>
      </c>
      <c r="E1012" s="5">
        <v>0</v>
      </c>
      <c r="F1012" s="5">
        <v>0</v>
      </c>
      <c r="G1012" s="5">
        <v>0</v>
      </c>
      <c r="H1012" s="5">
        <v>0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6">
        <v>14</v>
      </c>
      <c r="O1012" s="4" t="s">
        <v>20</v>
      </c>
    </row>
    <row r="1013" spans="1:15" ht="14.25" customHeight="1" x14ac:dyDescent="0.25">
      <c r="A1013" s="9">
        <v>44830</v>
      </c>
      <c r="B1013" s="4" t="s">
        <v>14</v>
      </c>
      <c r="C1013" s="4"/>
      <c r="D1013" s="3" t="s">
        <v>551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6">
        <v>9</v>
      </c>
      <c r="O1013" s="4" t="s">
        <v>20</v>
      </c>
    </row>
    <row r="1014" spans="1:15" ht="14.25" customHeight="1" x14ac:dyDescent="0.25">
      <c r="A1014" s="9">
        <v>44830</v>
      </c>
      <c r="B1014" s="4" t="s">
        <v>14</v>
      </c>
      <c r="C1014" s="4"/>
      <c r="D1014" s="3" t="s">
        <v>552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6">
        <f>14+24</f>
        <v>38</v>
      </c>
      <c r="O1014" s="4" t="s">
        <v>20</v>
      </c>
    </row>
    <row r="1015" spans="1:15" ht="14.25" customHeight="1" x14ac:dyDescent="0.25">
      <c r="A1015" s="9">
        <v>44830</v>
      </c>
      <c r="B1015" s="4" t="s">
        <v>14</v>
      </c>
      <c r="C1015" s="4"/>
      <c r="D1015" s="3" t="s">
        <v>553</v>
      </c>
      <c r="E1015" s="5">
        <v>0</v>
      </c>
      <c r="F1015" s="5">
        <v>0</v>
      </c>
      <c r="G1015" s="5">
        <v>0</v>
      </c>
      <c r="H1015" s="5"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6">
        <v>9</v>
      </c>
      <c r="O1015" s="4" t="s">
        <v>20</v>
      </c>
    </row>
    <row r="1016" spans="1:15" ht="14.25" customHeight="1" x14ac:dyDescent="0.25">
      <c r="A1016" s="9">
        <v>44830</v>
      </c>
      <c r="B1016" s="4" t="s">
        <v>14</v>
      </c>
      <c r="C1016" s="4"/>
      <c r="D1016" s="3" t="s">
        <v>554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6">
        <f>14+24</f>
        <v>38</v>
      </c>
      <c r="O1016" s="4" t="s">
        <v>20</v>
      </c>
    </row>
    <row r="1017" spans="1:15" ht="14.25" customHeight="1" x14ac:dyDescent="0.25">
      <c r="A1017" s="9">
        <v>44830</v>
      </c>
      <c r="B1017" s="4" t="s">
        <v>14</v>
      </c>
      <c r="C1017" s="4"/>
      <c r="D1017" s="3" t="s">
        <v>555</v>
      </c>
      <c r="E1017" s="5">
        <v>0</v>
      </c>
      <c r="F1017" s="5">
        <v>0</v>
      </c>
      <c r="G1017" s="5">
        <v>0</v>
      </c>
      <c r="H1017" s="5">
        <v>0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6">
        <f>14+24</f>
        <v>38</v>
      </c>
      <c r="O1017" s="4" t="s">
        <v>20</v>
      </c>
    </row>
    <row r="1018" spans="1:15" ht="14.25" customHeight="1" x14ac:dyDescent="0.25">
      <c r="A1018" s="9">
        <v>44830</v>
      </c>
      <c r="B1018" s="4" t="s">
        <v>14</v>
      </c>
      <c r="C1018" s="4"/>
      <c r="D1018" s="3" t="s">
        <v>556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6">
        <v>24</v>
      </c>
      <c r="O1018" s="4" t="s">
        <v>20</v>
      </c>
    </row>
    <row r="1019" spans="1:15" ht="14.25" customHeight="1" x14ac:dyDescent="0.25">
      <c r="A1019" s="9">
        <v>44830</v>
      </c>
      <c r="B1019" s="4" t="s">
        <v>14</v>
      </c>
      <c r="C1019" s="4"/>
      <c r="D1019" s="3" t="s">
        <v>557</v>
      </c>
      <c r="E1019" s="5">
        <v>0</v>
      </c>
      <c r="F1019" s="5">
        <v>0</v>
      </c>
      <c r="G1019" s="5">
        <v>0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6">
        <f>9+24</f>
        <v>33</v>
      </c>
      <c r="O1019" s="4" t="s">
        <v>20</v>
      </c>
    </row>
    <row r="1020" spans="1:15" ht="14.25" customHeight="1" x14ac:dyDescent="0.25">
      <c r="A1020" s="9">
        <v>44830</v>
      </c>
      <c r="B1020" s="4" t="s">
        <v>14</v>
      </c>
      <c r="C1020" s="4"/>
      <c r="D1020" s="3" t="s">
        <v>558</v>
      </c>
      <c r="E1020" s="5">
        <v>0</v>
      </c>
      <c r="F1020" s="5">
        <v>0</v>
      </c>
      <c r="G1020" s="5">
        <v>0</v>
      </c>
      <c r="H1020" s="5">
        <v>0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6">
        <v>14</v>
      </c>
      <c r="O1020" s="4" t="s">
        <v>20</v>
      </c>
    </row>
    <row r="1021" spans="1:15" ht="14.25" customHeight="1" x14ac:dyDescent="0.25">
      <c r="A1021" s="9">
        <v>44830</v>
      </c>
      <c r="B1021" s="4" t="s">
        <v>14</v>
      </c>
      <c r="C1021" s="4"/>
      <c r="D1021" s="3" t="s">
        <v>559</v>
      </c>
      <c r="E1021" s="5">
        <v>0</v>
      </c>
      <c r="F1021" s="5">
        <v>0</v>
      </c>
      <c r="G1021" s="5">
        <v>0</v>
      </c>
      <c r="H1021" s="5">
        <v>0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6">
        <v>14</v>
      </c>
      <c r="O1021" s="4" t="s">
        <v>20</v>
      </c>
    </row>
    <row r="1022" spans="1:15" ht="14.25" customHeight="1" x14ac:dyDescent="0.25">
      <c r="A1022" s="9">
        <v>44830</v>
      </c>
      <c r="B1022" s="4" t="s">
        <v>14</v>
      </c>
      <c r="C1022" s="4"/>
      <c r="D1022" s="3" t="s">
        <v>560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6">
        <v>12</v>
      </c>
      <c r="O1022" s="4" t="s">
        <v>20</v>
      </c>
    </row>
    <row r="1023" spans="1:15" ht="14.25" customHeight="1" x14ac:dyDescent="0.25">
      <c r="A1023" s="9">
        <v>44830</v>
      </c>
      <c r="B1023" s="4" t="s">
        <v>14</v>
      </c>
      <c r="C1023" s="4"/>
      <c r="D1023" s="3" t="s">
        <v>561</v>
      </c>
      <c r="E1023" s="5">
        <v>0</v>
      </c>
      <c r="F1023" s="5">
        <v>0</v>
      </c>
      <c r="G1023" s="5">
        <v>0</v>
      </c>
      <c r="H1023" s="5">
        <v>0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6">
        <v>14</v>
      </c>
      <c r="O1023" s="4" t="s">
        <v>20</v>
      </c>
    </row>
    <row r="1024" spans="1:15" ht="14.25" customHeight="1" x14ac:dyDescent="0.25">
      <c r="A1024" s="9">
        <v>44830</v>
      </c>
      <c r="B1024" s="4" t="s">
        <v>14</v>
      </c>
      <c r="C1024" s="4"/>
      <c r="D1024" s="3" t="s">
        <v>562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6">
        <v>14</v>
      </c>
      <c r="O1024" s="4" t="s">
        <v>20</v>
      </c>
    </row>
    <row r="1025" spans="1:15" ht="14.25" customHeight="1" x14ac:dyDescent="0.25">
      <c r="A1025" s="9">
        <v>44830</v>
      </c>
      <c r="B1025" s="4" t="s">
        <v>14</v>
      </c>
      <c r="C1025" s="4"/>
      <c r="D1025" s="3" t="s">
        <v>563</v>
      </c>
      <c r="E1025" s="5">
        <v>0</v>
      </c>
      <c r="F1025" s="5">
        <v>0</v>
      </c>
      <c r="G1025" s="5">
        <v>0</v>
      </c>
      <c r="H1025" s="5">
        <v>0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6">
        <v>14</v>
      </c>
      <c r="O1025" s="4" t="s">
        <v>20</v>
      </c>
    </row>
    <row r="1026" spans="1:15" ht="14.25" customHeight="1" x14ac:dyDescent="0.25">
      <c r="A1026" s="9">
        <v>44830</v>
      </c>
      <c r="B1026" s="4" t="s">
        <v>14</v>
      </c>
      <c r="C1026" s="4"/>
      <c r="D1026" s="3" t="s">
        <v>564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6">
        <v>14</v>
      </c>
      <c r="O1026" s="4" t="s">
        <v>20</v>
      </c>
    </row>
    <row r="1027" spans="1:15" ht="14.25" customHeight="1" x14ac:dyDescent="0.25">
      <c r="A1027" s="9">
        <v>44830</v>
      </c>
      <c r="B1027" s="4" t="s">
        <v>14</v>
      </c>
      <c r="C1027" s="4"/>
      <c r="D1027" s="3" t="s">
        <v>565</v>
      </c>
      <c r="E1027" s="5">
        <v>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6">
        <v>14</v>
      </c>
      <c r="O1027" s="4" t="s">
        <v>20</v>
      </c>
    </row>
    <row r="1028" spans="1:15" ht="14.25" customHeight="1" x14ac:dyDescent="0.25">
      <c r="A1028" s="9">
        <v>44830</v>
      </c>
      <c r="B1028" s="4" t="s">
        <v>14</v>
      </c>
      <c r="C1028" s="4"/>
      <c r="D1028" s="3" t="s">
        <v>566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6">
        <v>24</v>
      </c>
      <c r="O1028" s="4" t="s">
        <v>20</v>
      </c>
    </row>
    <row r="1029" spans="1:15" ht="14.25" customHeight="1" x14ac:dyDescent="0.25">
      <c r="A1029" s="9">
        <v>44830</v>
      </c>
      <c r="B1029" s="4" t="s">
        <v>14</v>
      </c>
      <c r="C1029" s="4"/>
      <c r="D1029" s="3" t="s">
        <v>567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6">
        <f>14+24+27</f>
        <v>65</v>
      </c>
      <c r="O1029" s="4" t="s">
        <v>20</v>
      </c>
    </row>
    <row r="1030" spans="1:15" ht="14.25" customHeight="1" x14ac:dyDescent="0.25">
      <c r="A1030" s="9">
        <v>44830</v>
      </c>
      <c r="B1030" s="4" t="s">
        <v>14</v>
      </c>
      <c r="C1030" s="4"/>
      <c r="D1030" s="3" t="s">
        <v>568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6">
        <v>14</v>
      </c>
      <c r="O1030" s="4" t="s">
        <v>20</v>
      </c>
    </row>
    <row r="1031" spans="1:15" ht="14.25" customHeight="1" x14ac:dyDescent="0.25">
      <c r="A1031" s="9">
        <v>44830</v>
      </c>
      <c r="B1031" s="4" t="s">
        <v>14</v>
      </c>
      <c r="C1031" s="4"/>
      <c r="D1031" s="3" t="s">
        <v>569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6">
        <v>9</v>
      </c>
      <c r="O1031" s="4" t="s">
        <v>20</v>
      </c>
    </row>
    <row r="1032" spans="1:15" ht="14.25" customHeight="1" x14ac:dyDescent="0.25">
      <c r="A1032" s="9">
        <v>44830</v>
      </c>
      <c r="B1032" s="4" t="s">
        <v>14</v>
      </c>
      <c r="C1032" s="4"/>
      <c r="D1032" s="3" t="s">
        <v>570</v>
      </c>
      <c r="E1032" s="5">
        <v>0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6">
        <v>14</v>
      </c>
      <c r="O1032" s="4" t="s">
        <v>20</v>
      </c>
    </row>
    <row r="1033" spans="1:15" ht="14.25" customHeight="1" x14ac:dyDescent="0.25">
      <c r="A1033" s="9">
        <v>44830</v>
      </c>
      <c r="B1033" s="4" t="s">
        <v>14</v>
      </c>
      <c r="C1033" s="4"/>
      <c r="D1033" s="3" t="s">
        <v>571</v>
      </c>
      <c r="E1033" s="5">
        <v>0</v>
      </c>
      <c r="F1033" s="5">
        <v>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6">
        <v>14</v>
      </c>
      <c r="O1033" s="4" t="s">
        <v>20</v>
      </c>
    </row>
    <row r="1034" spans="1:15" ht="14.25" customHeight="1" x14ac:dyDescent="0.25">
      <c r="A1034" s="9">
        <v>44830</v>
      </c>
      <c r="B1034" s="4" t="s">
        <v>14</v>
      </c>
      <c r="C1034" s="4"/>
      <c r="D1034" s="3" t="s">
        <v>572</v>
      </c>
      <c r="E1034" s="5">
        <v>0</v>
      </c>
      <c r="F1034" s="5">
        <v>0</v>
      </c>
      <c r="G1034" s="5">
        <v>0</v>
      </c>
      <c r="H1034" s="5">
        <v>0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6">
        <v>9</v>
      </c>
      <c r="O1034" s="4" t="s">
        <v>20</v>
      </c>
    </row>
    <row r="1035" spans="1:15" ht="14.25" customHeight="1" x14ac:dyDescent="0.25">
      <c r="A1035" s="9">
        <v>44830</v>
      </c>
      <c r="B1035" s="4" t="s">
        <v>14</v>
      </c>
      <c r="C1035" s="4"/>
      <c r="D1035" s="3" t="s">
        <v>573</v>
      </c>
      <c r="E1035" s="5">
        <v>0</v>
      </c>
      <c r="F1035" s="5">
        <v>0</v>
      </c>
      <c r="G1035" s="5">
        <v>0</v>
      </c>
      <c r="H1035" s="5">
        <v>0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6">
        <v>14</v>
      </c>
      <c r="O1035" s="4" t="s">
        <v>20</v>
      </c>
    </row>
    <row r="1036" spans="1:15" ht="14.25" customHeight="1" x14ac:dyDescent="0.25">
      <c r="A1036" s="9">
        <v>44830</v>
      </c>
      <c r="B1036" s="4" t="s">
        <v>14</v>
      </c>
      <c r="C1036" s="4"/>
      <c r="D1036" s="3" t="s">
        <v>574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6">
        <v>14</v>
      </c>
      <c r="O1036" s="4" t="s">
        <v>20</v>
      </c>
    </row>
    <row r="1037" spans="1:15" ht="14.25" customHeight="1" x14ac:dyDescent="0.25">
      <c r="A1037" s="9">
        <v>44830</v>
      </c>
      <c r="B1037" s="4" t="s">
        <v>14</v>
      </c>
      <c r="C1037" s="4"/>
      <c r="D1037" s="3" t="s">
        <v>575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6">
        <v>14</v>
      </c>
      <c r="O1037" s="4" t="s">
        <v>20</v>
      </c>
    </row>
    <row r="1038" spans="1:15" ht="14.25" customHeight="1" x14ac:dyDescent="0.25">
      <c r="A1038" s="9">
        <v>44830</v>
      </c>
      <c r="B1038" s="4" t="s">
        <v>14</v>
      </c>
      <c r="C1038" s="4"/>
      <c r="D1038" s="3" t="s">
        <v>576</v>
      </c>
      <c r="E1038" s="5">
        <v>0</v>
      </c>
      <c r="F1038" s="5">
        <v>0</v>
      </c>
      <c r="G1038" s="5">
        <v>0</v>
      </c>
      <c r="H1038" s="5">
        <v>0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6">
        <v>14</v>
      </c>
      <c r="O1038" s="4" t="s">
        <v>20</v>
      </c>
    </row>
    <row r="1039" spans="1:15" ht="14.25" customHeight="1" x14ac:dyDescent="0.25">
      <c r="A1039" s="9">
        <v>44830</v>
      </c>
      <c r="B1039" s="4" t="s">
        <v>14</v>
      </c>
      <c r="C1039" s="4"/>
      <c r="D1039" s="3" t="s">
        <v>577</v>
      </c>
      <c r="E1039" s="5">
        <v>0</v>
      </c>
      <c r="F1039" s="5">
        <v>0</v>
      </c>
      <c r="G1039" s="5">
        <v>0</v>
      </c>
      <c r="H1039" s="5">
        <v>0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6">
        <v>14</v>
      </c>
      <c r="O1039" s="4" t="s">
        <v>20</v>
      </c>
    </row>
    <row r="1040" spans="1:15" ht="14.25" customHeight="1" x14ac:dyDescent="0.25">
      <c r="A1040" s="9">
        <v>44830</v>
      </c>
      <c r="B1040" s="4" t="s">
        <v>14</v>
      </c>
      <c r="C1040" s="4"/>
      <c r="D1040" s="3" t="s">
        <v>578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6">
        <v>14</v>
      </c>
      <c r="O1040" s="4" t="s">
        <v>20</v>
      </c>
    </row>
    <row r="1041" spans="1:15" ht="14.25" customHeight="1" x14ac:dyDescent="0.25">
      <c r="A1041" s="9">
        <v>44830</v>
      </c>
      <c r="B1041" s="4" t="s">
        <v>14</v>
      </c>
      <c r="C1041" s="4"/>
      <c r="D1041" s="3" t="s">
        <v>579</v>
      </c>
      <c r="E1041" s="5">
        <v>0</v>
      </c>
      <c r="F1041" s="5">
        <v>0</v>
      </c>
      <c r="G1041" s="5">
        <v>0</v>
      </c>
      <c r="H1041" s="5">
        <v>0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6">
        <v>14</v>
      </c>
      <c r="O1041" s="4" t="s">
        <v>20</v>
      </c>
    </row>
    <row r="1042" spans="1:15" ht="14.25" customHeight="1" x14ac:dyDescent="0.25">
      <c r="A1042" s="9">
        <v>44830</v>
      </c>
      <c r="B1042" s="4" t="s">
        <v>14</v>
      </c>
      <c r="C1042" s="4"/>
      <c r="D1042" s="3" t="s">
        <v>580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6">
        <v>14</v>
      </c>
      <c r="O1042" s="4" t="s">
        <v>20</v>
      </c>
    </row>
    <row r="1043" spans="1:15" ht="14.25" customHeight="1" x14ac:dyDescent="0.25">
      <c r="A1043" s="9">
        <v>44830</v>
      </c>
      <c r="B1043" s="4" t="s">
        <v>14</v>
      </c>
      <c r="C1043" s="4"/>
      <c r="D1043" s="3" t="s">
        <v>581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6">
        <f>14+24+9.5</f>
        <v>47.5</v>
      </c>
      <c r="O1043" s="4" t="s">
        <v>19</v>
      </c>
    </row>
    <row r="1044" spans="1:15" ht="14.25" customHeight="1" x14ac:dyDescent="0.25">
      <c r="A1044" s="9">
        <v>44830</v>
      </c>
      <c r="B1044" s="4" t="s">
        <v>14</v>
      </c>
      <c r="C1044" s="4"/>
      <c r="D1044" s="3" t="s">
        <v>582</v>
      </c>
      <c r="E1044" s="5">
        <v>0</v>
      </c>
      <c r="F1044" s="5">
        <v>0</v>
      </c>
      <c r="G1044" s="5">
        <v>0</v>
      </c>
      <c r="H1044" s="5">
        <v>0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6">
        <v>14</v>
      </c>
      <c r="O1044" s="4" t="s">
        <v>19</v>
      </c>
    </row>
    <row r="1045" spans="1:15" ht="14.25" customHeight="1" x14ac:dyDescent="0.25">
      <c r="A1045" s="9">
        <v>44830</v>
      </c>
      <c r="B1045" s="4" t="s">
        <v>14</v>
      </c>
      <c r="C1045" s="4"/>
      <c r="D1045" s="3" t="s">
        <v>583</v>
      </c>
      <c r="E1045" s="5">
        <v>0</v>
      </c>
      <c r="F1045" s="5">
        <v>0</v>
      </c>
      <c r="G1045" s="5">
        <v>0</v>
      </c>
      <c r="H1045" s="5">
        <v>0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6">
        <f>24+7+2</f>
        <v>33</v>
      </c>
      <c r="O1045" s="4" t="s">
        <v>19</v>
      </c>
    </row>
    <row r="1046" spans="1:15" ht="14.25" customHeight="1" x14ac:dyDescent="0.25">
      <c r="A1046" s="9">
        <v>44830</v>
      </c>
      <c r="B1046" s="4" t="s">
        <v>14</v>
      </c>
      <c r="C1046" s="4"/>
      <c r="D1046" s="3" t="s">
        <v>584</v>
      </c>
      <c r="E1046" s="5">
        <v>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6">
        <f>24+7+7</f>
        <v>38</v>
      </c>
      <c r="O1046" s="4" t="s">
        <v>19</v>
      </c>
    </row>
    <row r="1047" spans="1:15" ht="14.25" customHeight="1" x14ac:dyDescent="0.25">
      <c r="A1047" s="9">
        <v>44830</v>
      </c>
      <c r="B1047" s="4" t="s">
        <v>14</v>
      </c>
      <c r="C1047" s="4"/>
      <c r="D1047" s="3" t="s">
        <v>585</v>
      </c>
      <c r="E1047" s="5">
        <v>0</v>
      </c>
      <c r="F1047" s="5">
        <v>0</v>
      </c>
      <c r="G1047" s="5">
        <v>0</v>
      </c>
      <c r="H1047" s="5">
        <v>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6">
        <f>27+7+7</f>
        <v>41</v>
      </c>
      <c r="O1047" s="4" t="s">
        <v>19</v>
      </c>
    </row>
    <row r="1048" spans="1:15" ht="14.25" customHeight="1" x14ac:dyDescent="0.25">
      <c r="A1048" s="9">
        <v>44830</v>
      </c>
      <c r="B1048" s="4" t="s">
        <v>14</v>
      </c>
      <c r="C1048" s="4"/>
      <c r="D1048" s="3" t="s">
        <v>586</v>
      </c>
      <c r="E1048" s="5">
        <v>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6">
        <v>14</v>
      </c>
      <c r="O1048" s="4" t="s">
        <v>19</v>
      </c>
    </row>
    <row r="1049" spans="1:15" ht="14.25" customHeight="1" x14ac:dyDescent="0.25">
      <c r="A1049" s="9">
        <v>44830</v>
      </c>
      <c r="B1049" s="4" t="s">
        <v>14</v>
      </c>
      <c r="C1049" s="4"/>
      <c r="D1049" s="3" t="s">
        <v>587</v>
      </c>
      <c r="E1049" s="5">
        <v>0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6">
        <f>7+24+7</f>
        <v>38</v>
      </c>
      <c r="O1049" s="4" t="s">
        <v>19</v>
      </c>
    </row>
    <row r="1050" spans="1:15" ht="14.25" customHeight="1" x14ac:dyDescent="0.25">
      <c r="A1050" s="9">
        <v>44830</v>
      </c>
      <c r="B1050" s="4" t="s">
        <v>14</v>
      </c>
      <c r="C1050" s="4"/>
      <c r="D1050" s="3" t="s">
        <v>588</v>
      </c>
      <c r="E1050" s="5">
        <v>0</v>
      </c>
      <c r="F1050" s="5">
        <v>0</v>
      </c>
      <c r="G1050" s="5">
        <v>0</v>
      </c>
      <c r="H1050" s="5">
        <v>0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6">
        <v>14</v>
      </c>
      <c r="O1050" s="4" t="s">
        <v>19</v>
      </c>
    </row>
    <row r="1051" spans="1:15" ht="14.25" customHeight="1" x14ac:dyDescent="0.25">
      <c r="A1051" s="9">
        <v>44830</v>
      </c>
      <c r="B1051" s="4" t="s">
        <v>14</v>
      </c>
      <c r="C1051" s="4"/>
      <c r="D1051" s="3" t="s">
        <v>589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6">
        <v>14</v>
      </c>
      <c r="O1051" s="4" t="s">
        <v>19</v>
      </c>
    </row>
    <row r="1052" spans="1:15" ht="14.25" customHeight="1" x14ac:dyDescent="0.25">
      <c r="A1052" s="9">
        <v>44830</v>
      </c>
      <c r="B1052" s="4" t="s">
        <v>14</v>
      </c>
      <c r="C1052" s="4"/>
      <c r="D1052" s="3" t="s">
        <v>590</v>
      </c>
      <c r="E1052" s="5">
        <v>0</v>
      </c>
      <c r="F1052" s="5">
        <v>0</v>
      </c>
      <c r="G1052" s="5">
        <v>0</v>
      </c>
      <c r="H1052" s="5">
        <v>0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6">
        <f>32+7</f>
        <v>39</v>
      </c>
      <c r="O1052" s="4" t="s">
        <v>19</v>
      </c>
    </row>
    <row r="1053" spans="1:15" ht="14.25" customHeight="1" x14ac:dyDescent="0.25">
      <c r="A1053" s="9">
        <v>44830</v>
      </c>
      <c r="B1053" s="4" t="s">
        <v>14</v>
      </c>
      <c r="C1053" s="4"/>
      <c r="D1053" s="3" t="s">
        <v>591</v>
      </c>
      <c r="E1053" s="5">
        <v>0</v>
      </c>
      <c r="F1053" s="5">
        <v>0</v>
      </c>
      <c r="G1053" s="5">
        <v>0</v>
      </c>
      <c r="H1053" s="5">
        <v>0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6">
        <v>19</v>
      </c>
      <c r="O1053" s="4" t="s">
        <v>19</v>
      </c>
    </row>
    <row r="1054" spans="1:15" ht="14.25" customHeight="1" x14ac:dyDescent="0.25">
      <c r="A1054" s="9">
        <v>44830</v>
      </c>
      <c r="B1054" s="4" t="s">
        <v>14</v>
      </c>
      <c r="C1054" s="4"/>
      <c r="D1054" s="3" t="s">
        <v>592</v>
      </c>
      <c r="E1054" s="5">
        <v>0</v>
      </c>
      <c r="F1054" s="5">
        <v>0</v>
      </c>
      <c r="G1054" s="5">
        <v>0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6">
        <f>27+12+7</f>
        <v>46</v>
      </c>
      <c r="O1054" s="4" t="s">
        <v>19</v>
      </c>
    </row>
    <row r="1055" spans="1:15" ht="14.25" customHeight="1" x14ac:dyDescent="0.25">
      <c r="A1055" s="9">
        <v>44830</v>
      </c>
      <c r="B1055" s="4" t="s">
        <v>14</v>
      </c>
      <c r="C1055" s="4"/>
      <c r="D1055" s="3" t="s">
        <v>593</v>
      </c>
      <c r="E1055" s="5">
        <v>0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6">
        <f>24+2+10+7</f>
        <v>43</v>
      </c>
      <c r="O1055" s="4" t="s">
        <v>19</v>
      </c>
    </row>
    <row r="1056" spans="1:15" ht="14.25" customHeight="1" x14ac:dyDescent="0.25">
      <c r="A1056" s="9">
        <v>44830</v>
      </c>
      <c r="B1056" s="4" t="s">
        <v>14</v>
      </c>
      <c r="C1056" s="4"/>
      <c r="D1056" s="3" t="s">
        <v>594</v>
      </c>
      <c r="E1056" s="5">
        <v>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6">
        <v>14</v>
      </c>
      <c r="O1056" s="4" t="s">
        <v>19</v>
      </c>
    </row>
    <row r="1057" spans="1:15" ht="14.25" customHeight="1" x14ac:dyDescent="0.25">
      <c r="A1057" s="9">
        <v>44830</v>
      </c>
      <c r="B1057" s="4" t="s">
        <v>14</v>
      </c>
      <c r="C1057" s="4"/>
      <c r="D1057" s="3" t="s">
        <v>595</v>
      </c>
      <c r="E1057" s="5">
        <v>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6">
        <v>14</v>
      </c>
      <c r="O1057" s="4" t="s">
        <v>19</v>
      </c>
    </row>
    <row r="1058" spans="1:15" ht="14.25" customHeight="1" x14ac:dyDescent="0.25">
      <c r="A1058" s="9">
        <v>44830</v>
      </c>
      <c r="B1058" s="4" t="s">
        <v>14</v>
      </c>
      <c r="C1058" s="4"/>
      <c r="D1058" s="3" t="s">
        <v>596</v>
      </c>
      <c r="E1058" s="5">
        <v>0</v>
      </c>
      <c r="F1058" s="5">
        <v>0</v>
      </c>
      <c r="G1058" s="5">
        <v>0</v>
      </c>
      <c r="H1058" s="5">
        <v>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6">
        <f>24+7+7</f>
        <v>38</v>
      </c>
      <c r="O1058" s="4" t="s">
        <v>19</v>
      </c>
    </row>
    <row r="1059" spans="1:15" ht="14.25" customHeight="1" x14ac:dyDescent="0.25">
      <c r="A1059" s="9">
        <v>44830</v>
      </c>
      <c r="B1059" s="4" t="s">
        <v>14</v>
      </c>
      <c r="C1059" s="4"/>
      <c r="D1059" s="3" t="s">
        <v>597</v>
      </c>
      <c r="E1059" s="5">
        <v>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6">
        <f>72+5+7</f>
        <v>84</v>
      </c>
      <c r="O1059" s="4" t="s">
        <v>19</v>
      </c>
    </row>
    <row r="1060" spans="1:15" ht="14.25" customHeight="1" x14ac:dyDescent="0.25">
      <c r="A1060" s="9">
        <v>44830</v>
      </c>
      <c r="B1060" s="4" t="s">
        <v>14</v>
      </c>
      <c r="C1060" s="4"/>
      <c r="D1060" s="3" t="s">
        <v>598</v>
      </c>
      <c r="E1060" s="5">
        <v>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6">
        <v>14</v>
      </c>
      <c r="O1060" s="4" t="s">
        <v>19</v>
      </c>
    </row>
    <row r="1061" spans="1:15" ht="14.25" customHeight="1" x14ac:dyDescent="0.25">
      <c r="A1061" s="9">
        <v>44830</v>
      </c>
      <c r="B1061" s="4" t="s">
        <v>14</v>
      </c>
      <c r="C1061" s="4"/>
      <c r="D1061" s="3" t="s">
        <v>599</v>
      </c>
      <c r="E1061" s="5">
        <v>0</v>
      </c>
      <c r="F1061" s="5">
        <v>0</v>
      </c>
      <c r="G1061" s="5">
        <v>0</v>
      </c>
      <c r="H1061" s="5">
        <v>0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6">
        <v>14</v>
      </c>
      <c r="O1061" s="4" t="s">
        <v>19</v>
      </c>
    </row>
    <row r="1062" spans="1:15" ht="14.25" customHeight="1" x14ac:dyDescent="0.25">
      <c r="A1062" s="9">
        <v>44830</v>
      </c>
      <c r="B1062" s="4" t="s">
        <v>14</v>
      </c>
      <c r="C1062" s="4"/>
      <c r="D1062" s="3" t="s">
        <v>600</v>
      </c>
      <c r="E1062" s="5">
        <v>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6">
        <v>14</v>
      </c>
      <c r="O1062" s="4" t="s">
        <v>19</v>
      </c>
    </row>
    <row r="1063" spans="1:15" ht="14.25" customHeight="1" x14ac:dyDescent="0.25">
      <c r="A1063" s="9">
        <v>44830</v>
      </c>
      <c r="B1063" s="4" t="s">
        <v>14</v>
      </c>
      <c r="C1063" s="4"/>
      <c r="D1063" s="3" t="s">
        <v>601</v>
      </c>
      <c r="E1063" s="5">
        <v>0</v>
      </c>
      <c r="F1063" s="5">
        <v>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6">
        <v>14</v>
      </c>
      <c r="O1063" s="4" t="s">
        <v>19</v>
      </c>
    </row>
    <row r="1064" spans="1:15" ht="14.25" customHeight="1" x14ac:dyDescent="0.25">
      <c r="A1064" s="9">
        <v>44830</v>
      </c>
      <c r="B1064" s="4" t="s">
        <v>14</v>
      </c>
      <c r="C1064" s="4"/>
      <c r="D1064" s="3" t="s">
        <v>602</v>
      </c>
      <c r="E1064" s="5">
        <v>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6">
        <v>14</v>
      </c>
      <c r="O1064" s="4" t="s">
        <v>19</v>
      </c>
    </row>
    <row r="1065" spans="1:15" ht="14.25" customHeight="1" x14ac:dyDescent="0.25">
      <c r="A1065" s="9">
        <v>44830</v>
      </c>
      <c r="B1065" s="4" t="s">
        <v>14</v>
      </c>
      <c r="C1065" s="4"/>
      <c r="D1065" s="3" t="s">
        <v>603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6">
        <v>14</v>
      </c>
      <c r="O1065" s="4" t="s">
        <v>19</v>
      </c>
    </row>
    <row r="1066" spans="1:15" ht="14.25" customHeight="1" x14ac:dyDescent="0.25">
      <c r="A1066" s="9">
        <v>44830</v>
      </c>
      <c r="B1066" s="4" t="s">
        <v>14</v>
      </c>
      <c r="C1066" s="4"/>
      <c r="D1066" s="3" t="s">
        <v>604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6">
        <v>14</v>
      </c>
      <c r="O1066" s="4" t="s">
        <v>19</v>
      </c>
    </row>
    <row r="1067" spans="1:15" ht="14.25" customHeight="1" x14ac:dyDescent="0.25">
      <c r="A1067" s="9">
        <v>44830</v>
      </c>
      <c r="B1067" s="4" t="s">
        <v>14</v>
      </c>
      <c r="C1067" s="4"/>
      <c r="D1067" s="3" t="s">
        <v>605</v>
      </c>
      <c r="E1067" s="5">
        <v>0</v>
      </c>
      <c r="F1067" s="5">
        <v>0</v>
      </c>
      <c r="G1067" s="5">
        <v>0</v>
      </c>
      <c r="H1067" s="5">
        <v>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6">
        <v>14</v>
      </c>
      <c r="O1067" s="4" t="s">
        <v>19</v>
      </c>
    </row>
    <row r="1068" spans="1:15" ht="14.25" customHeight="1" x14ac:dyDescent="0.25">
      <c r="A1068" s="9">
        <v>44830</v>
      </c>
      <c r="B1068" s="4" t="s">
        <v>14</v>
      </c>
      <c r="C1068" s="4"/>
      <c r="D1068" s="3" t="s">
        <v>606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6">
        <v>14</v>
      </c>
      <c r="O1068" s="4" t="s">
        <v>19</v>
      </c>
    </row>
    <row r="1069" spans="1:15" ht="14.25" customHeight="1" x14ac:dyDescent="0.25">
      <c r="A1069" s="9">
        <v>44830</v>
      </c>
      <c r="B1069" s="4" t="s">
        <v>14</v>
      </c>
      <c r="C1069" s="4"/>
      <c r="D1069" s="3" t="s">
        <v>607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6">
        <v>14</v>
      </c>
      <c r="O1069" s="4" t="s">
        <v>19</v>
      </c>
    </row>
    <row r="1070" spans="1:15" ht="14.25" customHeight="1" x14ac:dyDescent="0.25">
      <c r="A1070" s="9">
        <v>44830</v>
      </c>
      <c r="B1070" s="4" t="s">
        <v>14</v>
      </c>
      <c r="C1070" s="4"/>
      <c r="D1070" s="3" t="s">
        <v>608</v>
      </c>
      <c r="E1070" s="5">
        <v>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6">
        <v>14</v>
      </c>
      <c r="O1070" s="4" t="s">
        <v>19</v>
      </c>
    </row>
    <row r="1071" spans="1:15" ht="14.25" customHeight="1" x14ac:dyDescent="0.25">
      <c r="A1071" s="9">
        <v>44830</v>
      </c>
      <c r="B1071" s="4" t="s">
        <v>14</v>
      </c>
      <c r="C1071" s="4"/>
      <c r="D1071" s="3" t="s">
        <v>609</v>
      </c>
      <c r="E1071" s="5">
        <v>0</v>
      </c>
      <c r="F1071" s="5">
        <v>0</v>
      </c>
      <c r="G1071" s="5">
        <v>0</v>
      </c>
      <c r="H1071" s="5">
        <v>0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6">
        <v>24</v>
      </c>
      <c r="O1071" s="4" t="s">
        <v>19</v>
      </c>
    </row>
    <row r="1072" spans="1:15" ht="14.25" customHeight="1" x14ac:dyDescent="0.25">
      <c r="A1072" s="9">
        <v>44830</v>
      </c>
      <c r="B1072" s="4" t="s">
        <v>14</v>
      </c>
      <c r="C1072" s="4"/>
      <c r="D1072" s="3" t="s">
        <v>610</v>
      </c>
      <c r="E1072" s="5">
        <v>0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6">
        <v>14</v>
      </c>
      <c r="O1072" s="4" t="s">
        <v>19</v>
      </c>
    </row>
    <row r="1073" spans="1:15" ht="14.25" customHeight="1" x14ac:dyDescent="0.25">
      <c r="A1073" s="9">
        <v>44830</v>
      </c>
      <c r="B1073" s="4" t="s">
        <v>14</v>
      </c>
      <c r="C1073" s="4"/>
      <c r="D1073" s="3" t="s">
        <v>611</v>
      </c>
      <c r="E1073" s="5">
        <v>0</v>
      </c>
      <c r="F1073" s="5">
        <v>0</v>
      </c>
      <c r="G1073" s="5">
        <v>0</v>
      </c>
      <c r="H1073" s="5">
        <v>0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6">
        <v>9</v>
      </c>
      <c r="O1073" s="4" t="s">
        <v>19</v>
      </c>
    </row>
    <row r="1074" spans="1:15" ht="14.25" customHeight="1" x14ac:dyDescent="0.25">
      <c r="A1074" s="9">
        <v>44830</v>
      </c>
      <c r="B1074" s="4" t="s">
        <v>14</v>
      </c>
      <c r="C1074" s="4"/>
      <c r="D1074" s="3" t="s">
        <v>612</v>
      </c>
      <c r="E1074" s="5">
        <v>0</v>
      </c>
      <c r="F1074" s="5">
        <v>0</v>
      </c>
      <c r="G1074" s="5">
        <v>0</v>
      </c>
      <c r="H1074" s="5">
        <v>0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6">
        <v>14</v>
      </c>
      <c r="O1074" s="4" t="s">
        <v>19</v>
      </c>
    </row>
    <row r="1075" spans="1:15" ht="14.25" customHeight="1" x14ac:dyDescent="0.25">
      <c r="A1075" s="9">
        <v>44830</v>
      </c>
      <c r="B1075" s="4" t="s">
        <v>14</v>
      </c>
      <c r="C1075" s="4"/>
      <c r="D1075" s="3" t="s">
        <v>613</v>
      </c>
      <c r="E1075" s="5">
        <v>0</v>
      </c>
      <c r="F1075" s="5">
        <v>0</v>
      </c>
      <c r="G1075" s="5">
        <v>0</v>
      </c>
      <c r="H1075" s="5">
        <v>0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6">
        <v>16</v>
      </c>
      <c r="O1075" s="4" t="s">
        <v>19</v>
      </c>
    </row>
    <row r="1076" spans="1:15" ht="14.25" customHeight="1" x14ac:dyDescent="0.25">
      <c r="A1076" s="9">
        <v>44830</v>
      </c>
      <c r="B1076" s="4" t="s">
        <v>14</v>
      </c>
      <c r="C1076" s="4"/>
      <c r="D1076" s="3" t="s">
        <v>614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6">
        <v>14</v>
      </c>
      <c r="O1076" s="4" t="s">
        <v>19</v>
      </c>
    </row>
    <row r="1077" spans="1:15" ht="14.25" customHeight="1" x14ac:dyDescent="0.25">
      <c r="A1077" s="9">
        <v>44831</v>
      </c>
      <c r="B1077" s="4" t="s">
        <v>15</v>
      </c>
      <c r="C1077" s="4"/>
      <c r="D1077" s="3" t="s">
        <v>965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6">
        <f>5+7+12</f>
        <v>24</v>
      </c>
      <c r="O1077" s="4" t="s">
        <v>19</v>
      </c>
    </row>
    <row r="1078" spans="1:15" ht="14.25" customHeight="1" x14ac:dyDescent="0.25">
      <c r="A1078" s="9">
        <v>44831</v>
      </c>
      <c r="B1078" s="4" t="s">
        <v>15</v>
      </c>
      <c r="C1078" s="4"/>
      <c r="D1078" s="3" t="s">
        <v>966</v>
      </c>
      <c r="E1078" s="5">
        <v>0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6">
        <f>7+7+5</f>
        <v>19</v>
      </c>
      <c r="O1078" s="4" t="s">
        <v>19</v>
      </c>
    </row>
    <row r="1079" spans="1:15" ht="14.25" customHeight="1" x14ac:dyDescent="0.25">
      <c r="A1079" s="9">
        <v>44831</v>
      </c>
      <c r="B1079" s="4" t="s">
        <v>15</v>
      </c>
      <c r="C1079" s="4"/>
      <c r="D1079" s="3" t="s">
        <v>967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6">
        <v>14</v>
      </c>
      <c r="O1079" s="4" t="s">
        <v>19</v>
      </c>
    </row>
    <row r="1080" spans="1:15" ht="14.25" customHeight="1" x14ac:dyDescent="0.25">
      <c r="A1080" s="9">
        <v>44831</v>
      </c>
      <c r="B1080" s="4" t="s">
        <v>15</v>
      </c>
      <c r="C1080" s="4"/>
      <c r="D1080" s="3" t="s">
        <v>968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6">
        <f>10+7+7</f>
        <v>24</v>
      </c>
      <c r="O1080" s="4" t="s">
        <v>20</v>
      </c>
    </row>
    <row r="1081" spans="1:15" ht="14.25" customHeight="1" x14ac:dyDescent="0.25">
      <c r="A1081" s="9">
        <v>44831</v>
      </c>
      <c r="B1081" s="4" t="s">
        <v>15</v>
      </c>
      <c r="C1081" s="4"/>
      <c r="D1081" s="3" t="s">
        <v>969</v>
      </c>
      <c r="E1081" s="5">
        <v>0</v>
      </c>
      <c r="F1081" s="5">
        <v>0</v>
      </c>
      <c r="G1081" s="5">
        <v>0</v>
      </c>
      <c r="H1081" s="5">
        <v>0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6">
        <f>7+2</f>
        <v>9</v>
      </c>
      <c r="O1081" s="4" t="s">
        <v>20</v>
      </c>
    </row>
    <row r="1082" spans="1:15" ht="14.25" customHeight="1" x14ac:dyDescent="0.25">
      <c r="A1082" s="9">
        <v>44831</v>
      </c>
      <c r="B1082" s="4" t="s">
        <v>15</v>
      </c>
      <c r="C1082" s="4"/>
      <c r="D1082" s="3" t="s">
        <v>970</v>
      </c>
      <c r="E1082" s="5">
        <v>0</v>
      </c>
      <c r="F1082" s="5">
        <v>0</v>
      </c>
      <c r="G1082" s="5">
        <v>0</v>
      </c>
      <c r="H1082" s="5">
        <v>0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6">
        <v>19</v>
      </c>
      <c r="O1082" s="4" t="s">
        <v>20</v>
      </c>
    </row>
    <row r="1083" spans="1:15" ht="14.25" customHeight="1" x14ac:dyDescent="0.25">
      <c r="A1083" s="9">
        <v>44831</v>
      </c>
      <c r="B1083" s="4" t="s">
        <v>15</v>
      </c>
      <c r="C1083" s="4"/>
      <c r="D1083" s="3" t="s">
        <v>971</v>
      </c>
      <c r="E1083" s="5">
        <v>0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6">
        <v>19</v>
      </c>
      <c r="O1083" s="4" t="s">
        <v>20</v>
      </c>
    </row>
    <row r="1084" spans="1:15" ht="14.25" customHeight="1" x14ac:dyDescent="0.25">
      <c r="A1084" s="9">
        <v>44831</v>
      </c>
      <c r="B1084" s="4" t="s">
        <v>13</v>
      </c>
      <c r="C1084" s="4"/>
      <c r="D1084" s="3" t="s">
        <v>972</v>
      </c>
      <c r="E1084" s="5">
        <v>0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6">
        <v>9</v>
      </c>
      <c r="O1084" s="4" t="s">
        <v>21</v>
      </c>
    </row>
    <row r="1085" spans="1:15" ht="14.25" customHeight="1" x14ac:dyDescent="0.25">
      <c r="A1085" s="9">
        <v>44831</v>
      </c>
      <c r="B1085" s="4" t="s">
        <v>13</v>
      </c>
      <c r="C1085" s="4"/>
      <c r="D1085" s="3" t="s">
        <v>973</v>
      </c>
      <c r="E1085" s="5">
        <v>0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6">
        <v>9</v>
      </c>
      <c r="O1085" s="4" t="s">
        <v>21</v>
      </c>
    </row>
    <row r="1086" spans="1:15" ht="14.25" customHeight="1" x14ac:dyDescent="0.25">
      <c r="A1086" s="9">
        <v>44831</v>
      </c>
      <c r="B1086" s="4" t="s">
        <v>13</v>
      </c>
      <c r="C1086" s="4"/>
      <c r="D1086" s="3" t="s">
        <v>974</v>
      </c>
      <c r="E1086" s="5">
        <v>0</v>
      </c>
      <c r="F1086" s="5">
        <v>0</v>
      </c>
      <c r="G1086" s="5">
        <v>0</v>
      </c>
      <c r="H1086" s="5">
        <v>0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6">
        <v>9</v>
      </c>
      <c r="O1086" s="4" t="s">
        <v>21</v>
      </c>
    </row>
    <row r="1087" spans="1:15" ht="14.25" customHeight="1" x14ac:dyDescent="0.25">
      <c r="A1087" s="9">
        <v>44831</v>
      </c>
      <c r="B1087" s="4" t="s">
        <v>13</v>
      </c>
      <c r="C1087" s="4"/>
      <c r="D1087" s="3" t="s">
        <v>975</v>
      </c>
      <c r="E1087" s="5">
        <v>0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6">
        <f>7+27+2</f>
        <v>36</v>
      </c>
      <c r="O1087" s="4" t="s">
        <v>21</v>
      </c>
    </row>
    <row r="1088" spans="1:15" ht="14.25" customHeight="1" x14ac:dyDescent="0.25">
      <c r="A1088" s="9">
        <v>44831</v>
      </c>
      <c r="B1088" s="4" t="s">
        <v>13</v>
      </c>
      <c r="C1088" s="4"/>
      <c r="D1088" s="3" t="s">
        <v>976</v>
      </c>
      <c r="E1088" s="5">
        <v>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6">
        <v>9</v>
      </c>
      <c r="O1088" s="4" t="s">
        <v>19</v>
      </c>
    </row>
    <row r="1089" spans="1:15" ht="14.25" customHeight="1" x14ac:dyDescent="0.25">
      <c r="A1089" s="9">
        <v>44831</v>
      </c>
      <c r="B1089" s="4" t="s">
        <v>13</v>
      </c>
      <c r="C1089" s="4"/>
      <c r="D1089" s="3" t="s">
        <v>977</v>
      </c>
      <c r="E1089" s="5">
        <v>0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6">
        <v>9</v>
      </c>
      <c r="O1089" s="4" t="s">
        <v>19</v>
      </c>
    </row>
    <row r="1090" spans="1:15" ht="14.25" customHeight="1" x14ac:dyDescent="0.25">
      <c r="A1090" s="9">
        <v>44831</v>
      </c>
      <c r="B1090" s="4" t="s">
        <v>13</v>
      </c>
      <c r="C1090" s="4"/>
      <c r="D1090" s="3" t="s">
        <v>978</v>
      </c>
      <c r="E1090" s="5">
        <v>0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6">
        <f>9+27</f>
        <v>36</v>
      </c>
      <c r="O1090" s="4" t="s">
        <v>19</v>
      </c>
    </row>
    <row r="1091" spans="1:15" ht="14.25" customHeight="1" x14ac:dyDescent="0.25">
      <c r="A1091" s="9">
        <v>44831</v>
      </c>
      <c r="B1091" s="4" t="s">
        <v>13</v>
      </c>
      <c r="C1091" s="4"/>
      <c r="D1091" s="3" t="s">
        <v>979</v>
      </c>
      <c r="E1091" s="5">
        <v>0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6">
        <v>14</v>
      </c>
      <c r="O1091" s="4" t="s">
        <v>19</v>
      </c>
    </row>
    <row r="1092" spans="1:15" ht="14.25" customHeight="1" x14ac:dyDescent="0.25">
      <c r="A1092" s="9">
        <v>44831</v>
      </c>
      <c r="B1092" s="4" t="s">
        <v>13</v>
      </c>
      <c r="C1092" s="4"/>
      <c r="D1092" s="3" t="s">
        <v>980</v>
      </c>
      <c r="E1092" s="5">
        <v>0</v>
      </c>
      <c r="F1092" s="5">
        <v>0</v>
      </c>
      <c r="G1092" s="5">
        <v>0</v>
      </c>
      <c r="H1092" s="5">
        <v>0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6">
        <v>9</v>
      </c>
      <c r="O1092" s="4" t="s">
        <v>19</v>
      </c>
    </row>
    <row r="1093" spans="1:15" ht="14.25" customHeight="1" x14ac:dyDescent="0.25">
      <c r="A1093" s="9">
        <v>44831</v>
      </c>
      <c r="B1093" s="4" t="s">
        <v>13</v>
      </c>
      <c r="C1093" s="4"/>
      <c r="D1093" s="3" t="s">
        <v>981</v>
      </c>
      <c r="E1093" s="5">
        <v>0</v>
      </c>
      <c r="F1093" s="5">
        <v>0</v>
      </c>
      <c r="G1093" s="5">
        <v>0</v>
      </c>
      <c r="H1093" s="5">
        <v>0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6">
        <v>9</v>
      </c>
      <c r="O1093" s="4" t="s">
        <v>19</v>
      </c>
    </row>
    <row r="1094" spans="1:15" ht="14.25" customHeight="1" x14ac:dyDescent="0.25">
      <c r="A1094" s="9">
        <v>44831</v>
      </c>
      <c r="B1094" s="4" t="s">
        <v>13</v>
      </c>
      <c r="C1094" s="4"/>
      <c r="D1094" s="3" t="s">
        <v>982</v>
      </c>
      <c r="E1094" s="5">
        <v>0</v>
      </c>
      <c r="F1094" s="5">
        <v>0</v>
      </c>
      <c r="G1094" s="5">
        <v>0</v>
      </c>
      <c r="H1094" s="5">
        <v>0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6">
        <f>14+27</f>
        <v>41</v>
      </c>
      <c r="O1094" s="4" t="s">
        <v>19</v>
      </c>
    </row>
    <row r="1095" spans="1:15" ht="14.25" customHeight="1" x14ac:dyDescent="0.25">
      <c r="A1095" s="9">
        <v>44831</v>
      </c>
      <c r="B1095" s="4" t="s">
        <v>13</v>
      </c>
      <c r="C1095" s="4"/>
      <c r="D1095" s="3" t="s">
        <v>983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6">
        <v>9</v>
      </c>
      <c r="O1095" s="4" t="s">
        <v>19</v>
      </c>
    </row>
    <row r="1096" spans="1:15" ht="14.25" customHeight="1" x14ac:dyDescent="0.25">
      <c r="A1096" s="9">
        <v>44831</v>
      </c>
      <c r="B1096" s="4" t="s">
        <v>13</v>
      </c>
      <c r="C1096" s="4"/>
      <c r="D1096" s="3" t="s">
        <v>984</v>
      </c>
      <c r="E1096" s="5">
        <v>0</v>
      </c>
      <c r="F1096" s="5">
        <v>0</v>
      </c>
      <c r="G1096" s="5">
        <v>0</v>
      </c>
      <c r="H1096" s="5">
        <v>0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6">
        <v>14</v>
      </c>
      <c r="O1096" s="4" t="s">
        <v>19</v>
      </c>
    </row>
    <row r="1097" spans="1:15" ht="14.25" customHeight="1" x14ac:dyDescent="0.25">
      <c r="A1097" s="9">
        <v>44831</v>
      </c>
      <c r="B1097" s="4" t="s">
        <v>13</v>
      </c>
      <c r="C1097" s="4"/>
      <c r="D1097" s="3" t="s">
        <v>985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6">
        <f>27+7+2</f>
        <v>36</v>
      </c>
      <c r="O1097" s="4" t="s">
        <v>19</v>
      </c>
    </row>
    <row r="1098" spans="1:15" ht="14.25" customHeight="1" x14ac:dyDescent="0.25">
      <c r="A1098" s="9">
        <v>44831</v>
      </c>
      <c r="B1098" s="4" t="s">
        <v>13</v>
      </c>
      <c r="C1098" s="4"/>
      <c r="D1098" s="3" t="s">
        <v>986</v>
      </c>
      <c r="E1098" s="5">
        <v>0</v>
      </c>
      <c r="F1098" s="5">
        <v>0</v>
      </c>
      <c r="G1098" s="5">
        <v>0</v>
      </c>
      <c r="H1098" s="5">
        <v>0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6">
        <v>9</v>
      </c>
      <c r="O1098" s="4" t="s">
        <v>19</v>
      </c>
    </row>
    <row r="1099" spans="1:15" ht="14.25" customHeight="1" x14ac:dyDescent="0.25">
      <c r="A1099" s="9">
        <v>44831</v>
      </c>
      <c r="B1099" s="4" t="s">
        <v>13</v>
      </c>
      <c r="C1099" s="4"/>
      <c r="D1099" s="3" t="s">
        <v>987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6">
        <f>27+7+7</f>
        <v>41</v>
      </c>
      <c r="O1099" s="4" t="s">
        <v>19</v>
      </c>
    </row>
    <row r="1100" spans="1:15" ht="14.25" customHeight="1" x14ac:dyDescent="0.25">
      <c r="A1100" s="9">
        <v>44831</v>
      </c>
      <c r="B1100" s="4" t="s">
        <v>13</v>
      </c>
      <c r="C1100" s="4"/>
      <c r="D1100" s="3" t="s">
        <v>988</v>
      </c>
      <c r="E1100" s="5">
        <v>0</v>
      </c>
      <c r="F1100" s="5">
        <v>0</v>
      </c>
      <c r="G1100" s="5">
        <v>0</v>
      </c>
      <c r="H1100" s="5">
        <v>0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6">
        <v>9</v>
      </c>
      <c r="O1100" s="4" t="s">
        <v>19</v>
      </c>
    </row>
    <row r="1101" spans="1:15" ht="14.25" customHeight="1" x14ac:dyDescent="0.25">
      <c r="A1101" s="9">
        <v>44831</v>
      </c>
      <c r="B1101" s="4" t="s">
        <v>13</v>
      </c>
      <c r="C1101" s="4"/>
      <c r="D1101" s="3" t="s">
        <v>989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6">
        <v>9</v>
      </c>
      <c r="O1101" s="4" t="s">
        <v>19</v>
      </c>
    </row>
    <row r="1102" spans="1:15" ht="14.25" customHeight="1" x14ac:dyDescent="0.25">
      <c r="A1102" s="9">
        <v>44831</v>
      </c>
      <c r="B1102" s="4" t="s">
        <v>13</v>
      </c>
      <c r="C1102" s="4"/>
      <c r="D1102" s="3" t="s">
        <v>990</v>
      </c>
      <c r="E1102" s="5">
        <v>0</v>
      </c>
      <c r="F1102" s="5">
        <v>0</v>
      </c>
      <c r="G1102" s="5">
        <v>0</v>
      </c>
      <c r="H1102" s="5">
        <v>0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6">
        <v>9</v>
      </c>
      <c r="O1102" s="4" t="s">
        <v>19</v>
      </c>
    </row>
    <row r="1103" spans="1:15" ht="14.25" customHeight="1" x14ac:dyDescent="0.25">
      <c r="A1103" s="9">
        <v>44831</v>
      </c>
      <c r="B1103" s="4" t="s">
        <v>13</v>
      </c>
      <c r="C1103" s="4"/>
      <c r="D1103" s="3" t="s">
        <v>991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6">
        <v>9</v>
      </c>
      <c r="O1103" s="4" t="s">
        <v>19</v>
      </c>
    </row>
    <row r="1104" spans="1:15" ht="14.25" customHeight="1" x14ac:dyDescent="0.25">
      <c r="A1104" s="9">
        <v>44831</v>
      </c>
      <c r="B1104" s="4" t="s">
        <v>13</v>
      </c>
      <c r="C1104" s="4"/>
      <c r="D1104" s="3" t="s">
        <v>992</v>
      </c>
      <c r="E1104" s="5">
        <v>0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6">
        <f>4+7+24+27</f>
        <v>62</v>
      </c>
      <c r="O1104" s="4" t="s">
        <v>19</v>
      </c>
    </row>
    <row r="1105" spans="1:15" ht="14.25" customHeight="1" x14ac:dyDescent="0.25">
      <c r="A1105" s="9">
        <v>44831</v>
      </c>
      <c r="B1105" s="4" t="s">
        <v>13</v>
      </c>
      <c r="C1105" s="4"/>
      <c r="D1105" s="3" t="s">
        <v>993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6">
        <v>9</v>
      </c>
      <c r="O1105" s="4" t="s">
        <v>19</v>
      </c>
    </row>
    <row r="1106" spans="1:15" ht="14.25" customHeight="1" x14ac:dyDescent="0.25">
      <c r="A1106" s="9">
        <v>44831</v>
      </c>
      <c r="B1106" s="4" t="s">
        <v>13</v>
      </c>
      <c r="C1106" s="4"/>
      <c r="D1106" s="3" t="s">
        <v>994</v>
      </c>
      <c r="E1106" s="5">
        <v>0</v>
      </c>
      <c r="F1106" s="5">
        <v>0</v>
      </c>
      <c r="G1106" s="5">
        <v>0</v>
      </c>
      <c r="H1106" s="5">
        <v>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6">
        <f>9.5+24</f>
        <v>33.5</v>
      </c>
      <c r="O1106" s="4" t="s">
        <v>19</v>
      </c>
    </row>
    <row r="1107" spans="1:15" ht="14.25" customHeight="1" x14ac:dyDescent="0.25">
      <c r="A1107" s="9">
        <v>44831</v>
      </c>
      <c r="B1107" s="4" t="s">
        <v>13</v>
      </c>
      <c r="C1107" s="4"/>
      <c r="D1107" s="3" t="s">
        <v>995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6">
        <v>9</v>
      </c>
      <c r="O1107" s="4" t="s">
        <v>19</v>
      </c>
    </row>
    <row r="1108" spans="1:15" ht="14.25" customHeight="1" x14ac:dyDescent="0.25">
      <c r="A1108" s="9">
        <v>44831</v>
      </c>
      <c r="B1108" s="4" t="s">
        <v>13</v>
      </c>
      <c r="C1108" s="4"/>
      <c r="D1108" s="3" t="s">
        <v>996</v>
      </c>
      <c r="E1108" s="5">
        <v>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6">
        <v>9</v>
      </c>
      <c r="O1108" s="4" t="s">
        <v>19</v>
      </c>
    </row>
    <row r="1109" spans="1:15" ht="14.25" customHeight="1" x14ac:dyDescent="0.25">
      <c r="A1109" s="9">
        <v>44831</v>
      </c>
      <c r="B1109" s="4" t="s">
        <v>13</v>
      </c>
      <c r="C1109" s="4"/>
      <c r="D1109" s="3" t="s">
        <v>997</v>
      </c>
      <c r="E1109" s="5">
        <v>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6">
        <v>9</v>
      </c>
      <c r="O1109" s="4" t="s">
        <v>19</v>
      </c>
    </row>
    <row r="1110" spans="1:15" ht="14.25" customHeight="1" x14ac:dyDescent="0.25">
      <c r="A1110" s="9">
        <v>44831</v>
      </c>
      <c r="B1110" s="4" t="s">
        <v>13</v>
      </c>
      <c r="C1110" s="4"/>
      <c r="D1110" s="3" t="s">
        <v>998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6">
        <v>9</v>
      </c>
      <c r="O1110" s="4" t="s">
        <v>19</v>
      </c>
    </row>
    <row r="1111" spans="1:15" ht="14.25" customHeight="1" x14ac:dyDescent="0.25">
      <c r="A1111" s="9">
        <v>44831</v>
      </c>
      <c r="B1111" s="4" t="s">
        <v>13</v>
      </c>
      <c r="C1111" s="4"/>
      <c r="D1111" s="3" t="s">
        <v>999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6">
        <v>9</v>
      </c>
      <c r="O1111" s="4" t="s">
        <v>20</v>
      </c>
    </row>
    <row r="1112" spans="1:15" ht="14.25" customHeight="1" x14ac:dyDescent="0.25">
      <c r="A1112" s="9">
        <v>44831</v>
      </c>
      <c r="B1112" s="4" t="s">
        <v>13</v>
      </c>
      <c r="C1112" s="4"/>
      <c r="D1112" s="3" t="s">
        <v>1000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6">
        <v>9</v>
      </c>
      <c r="O1112" s="4" t="s">
        <v>20</v>
      </c>
    </row>
    <row r="1113" spans="1:15" ht="14.25" customHeight="1" x14ac:dyDescent="0.25">
      <c r="A1113" s="9">
        <v>44831</v>
      </c>
      <c r="B1113" s="4" t="s">
        <v>13</v>
      </c>
      <c r="C1113" s="4"/>
      <c r="D1113" s="3" t="s">
        <v>1001</v>
      </c>
      <c r="E1113" s="5">
        <v>0</v>
      </c>
      <c r="F1113" s="5">
        <v>0</v>
      </c>
      <c r="G1113" s="5">
        <v>0</v>
      </c>
      <c r="H1113" s="5">
        <v>0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6">
        <v>9</v>
      </c>
      <c r="O1113" s="4" t="s">
        <v>20</v>
      </c>
    </row>
    <row r="1114" spans="1:15" ht="14.25" customHeight="1" x14ac:dyDescent="0.25">
      <c r="A1114" s="9">
        <v>44831</v>
      </c>
      <c r="B1114" s="4" t="s">
        <v>13</v>
      </c>
      <c r="C1114" s="4"/>
      <c r="D1114" s="3" t="s">
        <v>1002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6">
        <v>9</v>
      </c>
      <c r="O1114" s="4" t="s">
        <v>20</v>
      </c>
    </row>
    <row r="1115" spans="1:15" ht="14.25" customHeight="1" x14ac:dyDescent="0.25">
      <c r="A1115" s="9">
        <v>44831</v>
      </c>
      <c r="B1115" s="4" t="s">
        <v>13</v>
      </c>
      <c r="C1115" s="4"/>
      <c r="D1115" s="3" t="s">
        <v>1003</v>
      </c>
      <c r="E1115" s="5">
        <v>0</v>
      </c>
      <c r="F1115" s="5">
        <v>0</v>
      </c>
      <c r="G1115" s="5">
        <v>0</v>
      </c>
      <c r="H1115" s="5">
        <v>0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6">
        <v>9</v>
      </c>
      <c r="O1115" s="4" t="s">
        <v>20</v>
      </c>
    </row>
    <row r="1116" spans="1:15" ht="14.25" customHeight="1" x14ac:dyDescent="0.25">
      <c r="A1116" s="9">
        <v>44831</v>
      </c>
      <c r="B1116" s="4" t="s">
        <v>13</v>
      </c>
      <c r="C1116" s="4"/>
      <c r="D1116" s="3" t="s">
        <v>1004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6">
        <v>9</v>
      </c>
      <c r="O1116" s="4" t="s">
        <v>20</v>
      </c>
    </row>
    <row r="1117" spans="1:15" ht="14.25" customHeight="1" x14ac:dyDescent="0.25">
      <c r="A1117" s="9">
        <v>44831</v>
      </c>
      <c r="B1117" s="4" t="s">
        <v>13</v>
      </c>
      <c r="C1117" s="4"/>
      <c r="D1117" s="3" t="s">
        <v>1005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6">
        <v>24</v>
      </c>
      <c r="O1117" s="4" t="s">
        <v>20</v>
      </c>
    </row>
    <row r="1118" spans="1:15" ht="14.25" customHeight="1" x14ac:dyDescent="0.25">
      <c r="A1118" s="9">
        <v>44831</v>
      </c>
      <c r="B1118" s="4" t="s">
        <v>13</v>
      </c>
      <c r="C1118" s="4"/>
      <c r="D1118" s="3" t="s">
        <v>1006</v>
      </c>
      <c r="E1118" s="5">
        <v>0</v>
      </c>
      <c r="F1118" s="5">
        <v>0</v>
      </c>
      <c r="G1118" s="5">
        <v>0</v>
      </c>
      <c r="H1118" s="5">
        <v>0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6">
        <v>9</v>
      </c>
      <c r="O1118" s="4" t="s">
        <v>20</v>
      </c>
    </row>
    <row r="1119" spans="1:15" ht="14.25" customHeight="1" x14ac:dyDescent="0.25">
      <c r="A1119" s="9">
        <v>44831</v>
      </c>
      <c r="B1119" s="4" t="s">
        <v>13</v>
      </c>
      <c r="C1119" s="4"/>
      <c r="D1119" s="3" t="s">
        <v>1007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6">
        <v>9</v>
      </c>
      <c r="O1119" s="4" t="s">
        <v>20</v>
      </c>
    </row>
    <row r="1120" spans="1:15" ht="14.25" customHeight="1" x14ac:dyDescent="0.25">
      <c r="A1120" s="9">
        <v>44831</v>
      </c>
      <c r="B1120" s="4" t="s">
        <v>13</v>
      </c>
      <c r="C1120" s="4"/>
      <c r="D1120" s="3" t="s">
        <v>1008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6">
        <v>9</v>
      </c>
      <c r="O1120" s="4" t="s">
        <v>20</v>
      </c>
    </row>
    <row r="1121" spans="1:15" ht="14.25" customHeight="1" x14ac:dyDescent="0.25">
      <c r="A1121" s="9">
        <v>44831</v>
      </c>
      <c r="B1121" s="4" t="s">
        <v>13</v>
      </c>
      <c r="C1121" s="4"/>
      <c r="D1121" s="3" t="s">
        <v>1009</v>
      </c>
      <c r="E1121" s="5">
        <v>0</v>
      </c>
      <c r="F1121" s="5">
        <v>0</v>
      </c>
      <c r="G1121" s="5">
        <v>0</v>
      </c>
      <c r="H1121" s="5">
        <v>0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6">
        <v>14</v>
      </c>
      <c r="O1121" s="4" t="s">
        <v>20</v>
      </c>
    </row>
    <row r="1122" spans="1:15" ht="14.25" customHeight="1" x14ac:dyDescent="0.25">
      <c r="A1122" s="9">
        <v>44831</v>
      </c>
      <c r="B1122" s="4" t="s">
        <v>13</v>
      </c>
      <c r="C1122" s="4"/>
      <c r="D1122" s="3" t="s">
        <v>1010</v>
      </c>
      <c r="E1122" s="5">
        <v>0</v>
      </c>
      <c r="F1122" s="5">
        <v>0</v>
      </c>
      <c r="G1122" s="5">
        <v>0</v>
      </c>
      <c r="H1122" s="5">
        <v>0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6">
        <v>9</v>
      </c>
      <c r="O1122" s="4" t="s">
        <v>20</v>
      </c>
    </row>
    <row r="1123" spans="1:15" ht="14.25" customHeight="1" x14ac:dyDescent="0.25">
      <c r="A1123" s="9">
        <v>44831</v>
      </c>
      <c r="B1123" s="4" t="s">
        <v>13</v>
      </c>
      <c r="C1123" s="4"/>
      <c r="D1123" s="3" t="s">
        <v>1011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6">
        <v>14</v>
      </c>
      <c r="O1123" s="4" t="s">
        <v>20</v>
      </c>
    </row>
    <row r="1124" spans="1:15" ht="14.25" customHeight="1" x14ac:dyDescent="0.25">
      <c r="A1124" s="9">
        <v>44831</v>
      </c>
      <c r="B1124" s="4" t="s">
        <v>13</v>
      </c>
      <c r="C1124" s="4"/>
      <c r="D1124" s="3" t="s">
        <v>1012</v>
      </c>
      <c r="E1124" s="5">
        <v>0</v>
      </c>
      <c r="F1124" s="5">
        <v>0</v>
      </c>
      <c r="G1124" s="5">
        <v>0</v>
      </c>
      <c r="H1124" s="5">
        <v>0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6">
        <v>9</v>
      </c>
      <c r="O1124" s="4" t="s">
        <v>20</v>
      </c>
    </row>
    <row r="1125" spans="1:15" ht="14.25" customHeight="1" x14ac:dyDescent="0.25">
      <c r="A1125" s="9">
        <v>44831</v>
      </c>
      <c r="B1125" s="4" t="s">
        <v>13</v>
      </c>
      <c r="C1125" s="4"/>
      <c r="D1125" s="3" t="s">
        <v>1013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6">
        <v>9</v>
      </c>
      <c r="O1125" s="4" t="s">
        <v>20</v>
      </c>
    </row>
    <row r="1126" spans="1:15" ht="14.25" customHeight="1" x14ac:dyDescent="0.25">
      <c r="A1126" s="9">
        <v>44831</v>
      </c>
      <c r="B1126" s="4" t="s">
        <v>13</v>
      </c>
      <c r="C1126" s="4"/>
      <c r="D1126" s="3" t="s">
        <v>1014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6">
        <v>9</v>
      </c>
      <c r="O1126" s="4" t="s">
        <v>20</v>
      </c>
    </row>
    <row r="1127" spans="1:15" ht="14.25" customHeight="1" x14ac:dyDescent="0.25">
      <c r="A1127" s="9">
        <v>44831</v>
      </c>
      <c r="B1127" s="4" t="s">
        <v>13</v>
      </c>
      <c r="C1127" s="4"/>
      <c r="D1127" s="3" t="s">
        <v>1015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6">
        <f>7+24+7</f>
        <v>38</v>
      </c>
      <c r="O1127" s="4" t="s">
        <v>20</v>
      </c>
    </row>
    <row r="1128" spans="1:15" ht="14.25" customHeight="1" x14ac:dyDescent="0.25">
      <c r="A1128" s="9">
        <v>44831</v>
      </c>
      <c r="B1128" s="4" t="s">
        <v>13</v>
      </c>
      <c r="C1128" s="4"/>
      <c r="D1128" s="3" t="s">
        <v>1016</v>
      </c>
      <c r="E1128" s="5">
        <v>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6">
        <v>14</v>
      </c>
      <c r="O1128" s="4" t="s">
        <v>20</v>
      </c>
    </row>
    <row r="1129" spans="1:15" ht="14.25" customHeight="1" x14ac:dyDescent="0.25">
      <c r="A1129" s="9">
        <v>44831</v>
      </c>
      <c r="B1129" s="4" t="s">
        <v>13</v>
      </c>
      <c r="C1129" s="4"/>
      <c r="D1129" s="3" t="s">
        <v>1017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6">
        <v>9</v>
      </c>
      <c r="O1129" s="4" t="s">
        <v>20</v>
      </c>
    </row>
    <row r="1130" spans="1:15" ht="14.25" customHeight="1" x14ac:dyDescent="0.25">
      <c r="A1130" s="9">
        <v>44831</v>
      </c>
      <c r="B1130" s="4" t="s">
        <v>13</v>
      </c>
      <c r="C1130" s="4"/>
      <c r="D1130" s="3" t="s">
        <v>1018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6">
        <v>9</v>
      </c>
      <c r="O1130" s="4" t="s">
        <v>20</v>
      </c>
    </row>
    <row r="1131" spans="1:15" ht="14.25" customHeight="1" x14ac:dyDescent="0.25">
      <c r="A1131" s="9">
        <v>44831</v>
      </c>
      <c r="B1131" s="4" t="s">
        <v>13</v>
      </c>
      <c r="C1131" s="4"/>
      <c r="D1131" s="3" t="s">
        <v>1019</v>
      </c>
      <c r="E1131" s="5">
        <v>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6">
        <v>9</v>
      </c>
      <c r="O1131" s="4" t="s">
        <v>20</v>
      </c>
    </row>
    <row r="1132" spans="1:15" ht="14.25" customHeight="1" x14ac:dyDescent="0.25">
      <c r="A1132" s="9">
        <v>44831</v>
      </c>
      <c r="B1132" s="4" t="s">
        <v>13</v>
      </c>
      <c r="C1132" s="4"/>
      <c r="D1132" s="3" t="s">
        <v>1020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6">
        <v>14</v>
      </c>
      <c r="O1132" s="4" t="s">
        <v>20</v>
      </c>
    </row>
    <row r="1133" spans="1:15" ht="14.25" customHeight="1" x14ac:dyDescent="0.25">
      <c r="A1133" s="9">
        <v>44831</v>
      </c>
      <c r="B1133" s="4" t="s">
        <v>13</v>
      </c>
      <c r="C1133" s="4"/>
      <c r="D1133" s="3" t="s">
        <v>1021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6">
        <v>9</v>
      </c>
      <c r="O1133" s="4" t="s">
        <v>20</v>
      </c>
    </row>
    <row r="1134" spans="1:15" ht="14.25" customHeight="1" x14ac:dyDescent="0.25">
      <c r="A1134" s="9">
        <v>44831</v>
      </c>
      <c r="B1134" s="4" t="s">
        <v>13</v>
      </c>
      <c r="C1134" s="4"/>
      <c r="D1134" s="3" t="s">
        <v>1022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6">
        <v>9</v>
      </c>
      <c r="O1134" s="4" t="s">
        <v>20</v>
      </c>
    </row>
    <row r="1135" spans="1:15" ht="14.25" customHeight="1" x14ac:dyDescent="0.25">
      <c r="A1135" s="9">
        <v>44831</v>
      </c>
      <c r="B1135" s="4" t="s">
        <v>13</v>
      </c>
      <c r="C1135" s="4"/>
      <c r="D1135" s="3" t="s">
        <v>1023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6">
        <v>9</v>
      </c>
      <c r="O1135" s="4" t="s">
        <v>20</v>
      </c>
    </row>
    <row r="1136" spans="1:15" ht="14.25" customHeight="1" x14ac:dyDescent="0.25">
      <c r="A1136" s="9">
        <v>44831</v>
      </c>
      <c r="B1136" s="4" t="s">
        <v>13</v>
      </c>
      <c r="C1136" s="4"/>
      <c r="D1136" s="3" t="s">
        <v>1024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6">
        <f>14+24</f>
        <v>38</v>
      </c>
      <c r="O1136" s="4" t="s">
        <v>20</v>
      </c>
    </row>
    <row r="1137" spans="1:15" ht="14.25" customHeight="1" x14ac:dyDescent="0.25">
      <c r="A1137" s="9">
        <v>44831</v>
      </c>
      <c r="B1137" s="4" t="s">
        <v>13</v>
      </c>
      <c r="C1137" s="4"/>
      <c r="D1137" s="3" t="s">
        <v>1025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6">
        <f>9+24</f>
        <v>33</v>
      </c>
      <c r="O1137" s="4" t="s">
        <v>20</v>
      </c>
    </row>
    <row r="1138" spans="1:15" ht="14.25" customHeight="1" x14ac:dyDescent="0.25">
      <c r="A1138" s="9">
        <v>44831</v>
      </c>
      <c r="B1138" s="4" t="s">
        <v>14</v>
      </c>
      <c r="C1138" s="4"/>
      <c r="D1138" s="3" t="s">
        <v>1026</v>
      </c>
      <c r="E1138" s="5">
        <v>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6">
        <f>27+7+7</f>
        <v>41</v>
      </c>
      <c r="O1138" s="4" t="s">
        <v>21</v>
      </c>
    </row>
    <row r="1139" spans="1:15" ht="14.25" customHeight="1" x14ac:dyDescent="0.25">
      <c r="A1139" s="9">
        <v>44831</v>
      </c>
      <c r="B1139" s="4" t="s">
        <v>14</v>
      </c>
      <c r="C1139" s="4"/>
      <c r="D1139" s="3" t="s">
        <v>1027</v>
      </c>
      <c r="E1139" s="5">
        <v>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6">
        <v>14</v>
      </c>
      <c r="O1139" s="4" t="s">
        <v>21</v>
      </c>
    </row>
    <row r="1140" spans="1:15" ht="14.25" customHeight="1" x14ac:dyDescent="0.25">
      <c r="A1140" s="9">
        <v>44831</v>
      </c>
      <c r="B1140" s="4" t="s">
        <v>14</v>
      </c>
      <c r="C1140" s="4"/>
      <c r="D1140" s="3" t="s">
        <v>1028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6">
        <v>14</v>
      </c>
      <c r="O1140" s="4" t="s">
        <v>21</v>
      </c>
    </row>
    <row r="1141" spans="1:15" ht="14.25" customHeight="1" x14ac:dyDescent="0.25">
      <c r="A1141" s="9">
        <v>44831</v>
      </c>
      <c r="B1141" s="4" t="s">
        <v>14</v>
      </c>
      <c r="C1141" s="4"/>
      <c r="D1141" s="3" t="s">
        <v>1029</v>
      </c>
      <c r="E1141" s="5">
        <v>0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6">
        <v>14</v>
      </c>
      <c r="O1141" s="4" t="s">
        <v>21</v>
      </c>
    </row>
    <row r="1142" spans="1:15" ht="14.25" customHeight="1" x14ac:dyDescent="0.25">
      <c r="A1142" s="9">
        <v>44831</v>
      </c>
      <c r="B1142" s="4" t="s">
        <v>14</v>
      </c>
      <c r="C1142" s="4"/>
      <c r="D1142" s="3" t="s">
        <v>1030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6">
        <f>17+7</f>
        <v>24</v>
      </c>
      <c r="O1142" s="4" t="s">
        <v>21</v>
      </c>
    </row>
    <row r="1143" spans="1:15" ht="14.25" customHeight="1" x14ac:dyDescent="0.25">
      <c r="A1143" s="9">
        <v>44831</v>
      </c>
      <c r="B1143" s="4" t="s">
        <v>14</v>
      </c>
      <c r="C1143" s="4"/>
      <c r="D1143" s="3" t="s">
        <v>1031</v>
      </c>
      <c r="E1143" s="5">
        <v>0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6">
        <v>14</v>
      </c>
      <c r="O1143" s="4" t="s">
        <v>19</v>
      </c>
    </row>
    <row r="1144" spans="1:15" ht="14.25" customHeight="1" x14ac:dyDescent="0.25">
      <c r="A1144" s="9">
        <v>44831</v>
      </c>
      <c r="B1144" s="4" t="s">
        <v>14</v>
      </c>
      <c r="C1144" s="4"/>
      <c r="D1144" s="3" t="s">
        <v>1032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6">
        <v>14</v>
      </c>
      <c r="O1144" s="4" t="s">
        <v>19</v>
      </c>
    </row>
    <row r="1145" spans="1:15" ht="14.25" customHeight="1" x14ac:dyDescent="0.25">
      <c r="A1145" s="9">
        <v>44831</v>
      </c>
      <c r="B1145" s="4" t="s">
        <v>14</v>
      </c>
      <c r="C1145" s="4"/>
      <c r="D1145" s="3" t="s">
        <v>1033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6">
        <f>9+7</f>
        <v>16</v>
      </c>
      <c r="O1145" s="4" t="s">
        <v>19</v>
      </c>
    </row>
    <row r="1146" spans="1:15" ht="14.25" customHeight="1" x14ac:dyDescent="0.25">
      <c r="A1146" s="9">
        <v>44831</v>
      </c>
      <c r="B1146" s="4" t="s">
        <v>14</v>
      </c>
      <c r="C1146" s="4"/>
      <c r="D1146" s="3" t="s">
        <v>1034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6">
        <f>14+7+24</f>
        <v>45</v>
      </c>
      <c r="O1146" s="4" t="s">
        <v>19</v>
      </c>
    </row>
    <row r="1147" spans="1:15" ht="14.25" customHeight="1" x14ac:dyDescent="0.25">
      <c r="A1147" s="9">
        <v>44831</v>
      </c>
      <c r="B1147" s="4" t="s">
        <v>14</v>
      </c>
      <c r="C1147" s="4"/>
      <c r="D1147" s="3" t="s">
        <v>1035</v>
      </c>
      <c r="E1147" s="5">
        <v>0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6">
        <v>14</v>
      </c>
      <c r="O1147" s="4" t="s">
        <v>19</v>
      </c>
    </row>
    <row r="1148" spans="1:15" ht="14.25" customHeight="1" x14ac:dyDescent="0.25">
      <c r="A1148" s="9">
        <v>44831</v>
      </c>
      <c r="B1148" s="4" t="s">
        <v>14</v>
      </c>
      <c r="C1148" s="4"/>
      <c r="D1148" s="3" t="s">
        <v>1036</v>
      </c>
      <c r="E1148" s="5">
        <v>0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6">
        <v>14</v>
      </c>
      <c r="O1148" s="4" t="s">
        <v>19</v>
      </c>
    </row>
    <row r="1149" spans="1:15" ht="14.25" customHeight="1" x14ac:dyDescent="0.25">
      <c r="A1149" s="9">
        <v>44831</v>
      </c>
      <c r="B1149" s="4" t="s">
        <v>14</v>
      </c>
      <c r="C1149" s="4"/>
      <c r="D1149" s="3" t="s">
        <v>1037</v>
      </c>
      <c r="E1149" s="5">
        <v>0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6">
        <v>14</v>
      </c>
      <c r="O1149" s="4" t="s">
        <v>19</v>
      </c>
    </row>
    <row r="1150" spans="1:15" ht="14.25" customHeight="1" x14ac:dyDescent="0.25">
      <c r="A1150" s="9">
        <v>44831</v>
      </c>
      <c r="B1150" s="4" t="s">
        <v>14</v>
      </c>
      <c r="C1150" s="4"/>
      <c r="D1150" s="3" t="s">
        <v>1038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6">
        <v>14</v>
      </c>
      <c r="O1150" s="4" t="s">
        <v>19</v>
      </c>
    </row>
    <row r="1151" spans="1:15" ht="14.25" customHeight="1" x14ac:dyDescent="0.25">
      <c r="A1151" s="9">
        <v>44831</v>
      </c>
      <c r="B1151" s="4" t="s">
        <v>14</v>
      </c>
      <c r="C1151" s="4"/>
      <c r="D1151" s="3" t="s">
        <v>1039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6">
        <v>14</v>
      </c>
      <c r="O1151" s="4" t="s">
        <v>19</v>
      </c>
    </row>
    <row r="1152" spans="1:15" ht="14.25" customHeight="1" x14ac:dyDescent="0.25">
      <c r="A1152" s="9">
        <v>44831</v>
      </c>
      <c r="B1152" s="4" t="s">
        <v>14</v>
      </c>
      <c r="C1152" s="4"/>
      <c r="D1152" s="3" t="s">
        <v>1040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6">
        <v>9</v>
      </c>
      <c r="O1152" s="4" t="s">
        <v>19</v>
      </c>
    </row>
    <row r="1153" spans="1:15" ht="14.25" customHeight="1" x14ac:dyDescent="0.25">
      <c r="A1153" s="9">
        <v>44831</v>
      </c>
      <c r="B1153" s="4" t="s">
        <v>14</v>
      </c>
      <c r="C1153" s="4"/>
      <c r="D1153" s="3" t="s">
        <v>1041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6">
        <v>14</v>
      </c>
      <c r="O1153" s="4" t="s">
        <v>19</v>
      </c>
    </row>
    <row r="1154" spans="1:15" ht="14.25" customHeight="1" x14ac:dyDescent="0.25">
      <c r="A1154" s="9">
        <v>44831</v>
      </c>
      <c r="B1154" s="4" t="s">
        <v>14</v>
      </c>
      <c r="C1154" s="4"/>
      <c r="D1154" s="3" t="s">
        <v>1042</v>
      </c>
      <c r="E1154" s="5">
        <v>0</v>
      </c>
      <c r="F1154" s="5">
        <v>0</v>
      </c>
      <c r="G1154" s="5">
        <v>0</v>
      </c>
      <c r="H1154" s="5">
        <v>0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6">
        <v>14</v>
      </c>
      <c r="O1154" s="4" t="s">
        <v>19</v>
      </c>
    </row>
    <row r="1155" spans="1:15" ht="14.25" customHeight="1" x14ac:dyDescent="0.25">
      <c r="A1155" s="9">
        <v>44831</v>
      </c>
      <c r="B1155" s="4" t="s">
        <v>14</v>
      </c>
      <c r="C1155" s="4"/>
      <c r="D1155" s="3" t="s">
        <v>1043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6">
        <v>14</v>
      </c>
      <c r="O1155" s="4" t="s">
        <v>19</v>
      </c>
    </row>
    <row r="1156" spans="1:15" ht="14.25" customHeight="1" x14ac:dyDescent="0.25">
      <c r="A1156" s="9">
        <v>44831</v>
      </c>
      <c r="B1156" s="4" t="s">
        <v>14</v>
      </c>
      <c r="C1156" s="4"/>
      <c r="D1156" s="3" t="s">
        <v>1044</v>
      </c>
      <c r="E1156" s="5">
        <v>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6">
        <v>24</v>
      </c>
      <c r="O1156" s="4" t="s">
        <v>19</v>
      </c>
    </row>
    <row r="1157" spans="1:15" ht="14.25" customHeight="1" x14ac:dyDescent="0.25">
      <c r="A1157" s="9">
        <v>44831</v>
      </c>
      <c r="B1157" s="4" t="s">
        <v>14</v>
      </c>
      <c r="C1157" s="4"/>
      <c r="D1157" s="3" t="s">
        <v>1045</v>
      </c>
      <c r="E1157" s="5">
        <v>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6">
        <f>27+7+7</f>
        <v>41</v>
      </c>
      <c r="O1157" s="4" t="s">
        <v>19</v>
      </c>
    </row>
    <row r="1158" spans="1:15" ht="14.25" customHeight="1" x14ac:dyDescent="0.25">
      <c r="A1158" s="9">
        <v>44831</v>
      </c>
      <c r="B1158" s="4" t="s">
        <v>14</v>
      </c>
      <c r="C1158" s="4"/>
      <c r="D1158" s="3" t="s">
        <v>1046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6">
        <f>7+22</f>
        <v>29</v>
      </c>
      <c r="O1158" s="4" t="s">
        <v>19</v>
      </c>
    </row>
    <row r="1159" spans="1:15" ht="14.25" customHeight="1" x14ac:dyDescent="0.25">
      <c r="A1159" s="9">
        <v>44831</v>
      </c>
      <c r="B1159" s="4" t="s">
        <v>14</v>
      </c>
      <c r="C1159" s="4"/>
      <c r="D1159" s="3" t="s">
        <v>1047</v>
      </c>
      <c r="E1159" s="5">
        <v>0</v>
      </c>
      <c r="F1159" s="5">
        <v>0</v>
      </c>
      <c r="G1159" s="5">
        <v>0</v>
      </c>
      <c r="H1159" s="5"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6">
        <v>14</v>
      </c>
      <c r="O1159" s="4" t="s">
        <v>19</v>
      </c>
    </row>
    <row r="1160" spans="1:15" ht="14.25" customHeight="1" x14ac:dyDescent="0.25">
      <c r="A1160" s="9">
        <v>44831</v>
      </c>
      <c r="B1160" s="4" t="s">
        <v>14</v>
      </c>
      <c r="C1160" s="4"/>
      <c r="D1160" s="3" t="s">
        <v>1048</v>
      </c>
      <c r="E1160" s="5">
        <v>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6">
        <f>9.5+7+7+24</f>
        <v>47.5</v>
      </c>
      <c r="O1160" s="4" t="s">
        <v>19</v>
      </c>
    </row>
    <row r="1161" spans="1:15" ht="14.25" customHeight="1" x14ac:dyDescent="0.25">
      <c r="A1161" s="9">
        <v>44831</v>
      </c>
      <c r="B1161" s="4" t="s">
        <v>14</v>
      </c>
      <c r="C1161" s="4"/>
      <c r="D1161" s="3" t="s">
        <v>1049</v>
      </c>
      <c r="E1161" s="5">
        <v>0</v>
      </c>
      <c r="F1161" s="5">
        <v>0</v>
      </c>
      <c r="G1161" s="5">
        <v>0</v>
      </c>
      <c r="H1161" s="5">
        <v>0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6">
        <f>7+7</f>
        <v>14</v>
      </c>
      <c r="O1161" s="4" t="s">
        <v>19</v>
      </c>
    </row>
    <row r="1162" spans="1:15" ht="14.25" customHeight="1" x14ac:dyDescent="0.25">
      <c r="A1162" s="9">
        <v>44831</v>
      </c>
      <c r="B1162" s="4" t="s">
        <v>14</v>
      </c>
      <c r="C1162" s="4"/>
      <c r="D1162" s="3" t="s">
        <v>1050</v>
      </c>
      <c r="E1162" s="5">
        <v>0</v>
      </c>
      <c r="F1162" s="5">
        <v>0</v>
      </c>
      <c r="G1162" s="5">
        <v>0</v>
      </c>
      <c r="H1162" s="5">
        <v>0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6">
        <v>14</v>
      </c>
      <c r="O1162" s="4" t="s">
        <v>19</v>
      </c>
    </row>
    <row r="1163" spans="1:15" ht="14.25" customHeight="1" x14ac:dyDescent="0.25">
      <c r="A1163" s="9">
        <v>44831</v>
      </c>
      <c r="B1163" s="4" t="s">
        <v>14</v>
      </c>
      <c r="C1163" s="4"/>
      <c r="D1163" s="3" t="s">
        <v>1051</v>
      </c>
      <c r="E1163" s="5">
        <v>0</v>
      </c>
      <c r="F1163" s="5">
        <v>0</v>
      </c>
      <c r="G1163" s="5">
        <v>0</v>
      </c>
      <c r="H1163" s="5">
        <v>0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6">
        <v>14</v>
      </c>
      <c r="O1163" s="4" t="s">
        <v>19</v>
      </c>
    </row>
    <row r="1164" spans="1:15" ht="14.25" customHeight="1" x14ac:dyDescent="0.25">
      <c r="A1164" s="9">
        <v>44831</v>
      </c>
      <c r="B1164" s="4" t="s">
        <v>14</v>
      </c>
      <c r="C1164" s="4"/>
      <c r="D1164" s="3" t="s">
        <v>1052</v>
      </c>
      <c r="E1164" s="5">
        <v>0</v>
      </c>
      <c r="F1164" s="5">
        <v>0</v>
      </c>
      <c r="G1164" s="5">
        <v>0</v>
      </c>
      <c r="H1164" s="5">
        <v>0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6">
        <v>19</v>
      </c>
      <c r="O1164" s="4" t="s">
        <v>19</v>
      </c>
    </row>
    <row r="1165" spans="1:15" ht="14.25" customHeight="1" x14ac:dyDescent="0.25">
      <c r="A1165" s="9">
        <v>44831</v>
      </c>
      <c r="B1165" s="4" t="s">
        <v>14</v>
      </c>
      <c r="C1165" s="4"/>
      <c r="D1165" s="3" t="s">
        <v>1053</v>
      </c>
      <c r="E1165" s="5">
        <v>0</v>
      </c>
      <c r="F1165" s="5">
        <v>0</v>
      </c>
      <c r="G1165" s="5">
        <v>0</v>
      </c>
      <c r="H1165" s="5">
        <v>0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6">
        <v>14</v>
      </c>
      <c r="O1165" s="4" t="s">
        <v>19</v>
      </c>
    </row>
    <row r="1166" spans="1:15" ht="14.25" customHeight="1" x14ac:dyDescent="0.25">
      <c r="A1166" s="9">
        <v>44831</v>
      </c>
      <c r="B1166" s="4" t="s">
        <v>14</v>
      </c>
      <c r="C1166" s="4"/>
      <c r="D1166" s="3" t="s">
        <v>1054</v>
      </c>
      <c r="E1166" s="5">
        <v>0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6">
        <v>14</v>
      </c>
      <c r="O1166" s="4" t="s">
        <v>19</v>
      </c>
    </row>
    <row r="1167" spans="1:15" ht="14.25" customHeight="1" x14ac:dyDescent="0.25">
      <c r="A1167" s="9">
        <v>44831</v>
      </c>
      <c r="B1167" s="4" t="s">
        <v>14</v>
      </c>
      <c r="C1167" s="4"/>
      <c r="D1167" s="3" t="s">
        <v>1055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6">
        <v>24</v>
      </c>
      <c r="O1167" s="4" t="s">
        <v>19</v>
      </c>
    </row>
    <row r="1168" spans="1:15" ht="14.25" customHeight="1" x14ac:dyDescent="0.25">
      <c r="A1168" s="9">
        <v>44831</v>
      </c>
      <c r="B1168" s="4" t="s">
        <v>14</v>
      </c>
      <c r="C1168" s="4"/>
      <c r="D1168" s="3" t="s">
        <v>1056</v>
      </c>
      <c r="E1168" s="5">
        <v>0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6">
        <f>7+27+2+2+24</f>
        <v>62</v>
      </c>
      <c r="O1168" s="4" t="s">
        <v>19</v>
      </c>
    </row>
    <row r="1169" spans="1:15" ht="14.25" customHeight="1" x14ac:dyDescent="0.25">
      <c r="A1169" s="9">
        <v>44831</v>
      </c>
      <c r="B1169" s="4" t="s">
        <v>14</v>
      </c>
      <c r="C1169" s="4"/>
      <c r="D1169" s="3" t="s">
        <v>1057</v>
      </c>
      <c r="E1169" s="5">
        <v>0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6">
        <v>14</v>
      </c>
      <c r="O1169" s="4" t="s">
        <v>19</v>
      </c>
    </row>
    <row r="1170" spans="1:15" ht="14.25" customHeight="1" x14ac:dyDescent="0.25">
      <c r="A1170" s="9">
        <v>44831</v>
      </c>
      <c r="B1170" s="4" t="s">
        <v>14</v>
      </c>
      <c r="C1170" s="4"/>
      <c r="D1170" s="3" t="s">
        <v>1058</v>
      </c>
      <c r="E1170" s="5">
        <v>0</v>
      </c>
      <c r="F1170" s="5">
        <v>0</v>
      </c>
      <c r="G1170" s="5">
        <v>0</v>
      </c>
      <c r="H1170" s="5">
        <v>0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6">
        <v>14</v>
      </c>
      <c r="O1170" s="4" t="s">
        <v>19</v>
      </c>
    </row>
    <row r="1171" spans="1:15" ht="14.25" customHeight="1" x14ac:dyDescent="0.25">
      <c r="A1171" s="9">
        <v>44831</v>
      </c>
      <c r="B1171" s="4" t="s">
        <v>14</v>
      </c>
      <c r="C1171" s="4"/>
      <c r="D1171" s="3" t="s">
        <v>1059</v>
      </c>
      <c r="E1171" s="5">
        <v>0</v>
      </c>
      <c r="F1171" s="5">
        <v>0</v>
      </c>
      <c r="G1171" s="5">
        <v>0</v>
      </c>
      <c r="H1171" s="5">
        <v>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6">
        <v>14</v>
      </c>
      <c r="O1171" s="4" t="s">
        <v>19</v>
      </c>
    </row>
    <row r="1172" spans="1:15" ht="14.25" customHeight="1" x14ac:dyDescent="0.25">
      <c r="A1172" s="9">
        <v>44831</v>
      </c>
      <c r="B1172" s="4" t="s">
        <v>14</v>
      </c>
      <c r="C1172" s="4"/>
      <c r="D1172" s="3" t="s">
        <v>1060</v>
      </c>
      <c r="E1172" s="5">
        <v>0</v>
      </c>
      <c r="F1172" s="5">
        <v>0</v>
      </c>
      <c r="G1172" s="5">
        <v>0</v>
      </c>
      <c r="H1172" s="5">
        <v>0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6">
        <v>14</v>
      </c>
      <c r="O1172" s="4" t="s">
        <v>19</v>
      </c>
    </row>
    <row r="1173" spans="1:15" ht="14.25" customHeight="1" x14ac:dyDescent="0.25">
      <c r="A1173" s="9">
        <v>44831</v>
      </c>
      <c r="B1173" s="4" t="s">
        <v>14</v>
      </c>
      <c r="C1173" s="4"/>
      <c r="D1173" s="3" t="s">
        <v>1061</v>
      </c>
      <c r="E1173" s="5">
        <v>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6">
        <v>14</v>
      </c>
      <c r="O1173" s="4" t="s">
        <v>19</v>
      </c>
    </row>
    <row r="1174" spans="1:15" ht="14.25" customHeight="1" x14ac:dyDescent="0.25">
      <c r="A1174" s="9">
        <v>44831</v>
      </c>
      <c r="B1174" s="4" t="s">
        <v>14</v>
      </c>
      <c r="C1174" s="4"/>
      <c r="D1174" s="3" t="s">
        <v>1062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6">
        <v>14</v>
      </c>
      <c r="O1174" s="4" t="s">
        <v>19</v>
      </c>
    </row>
    <row r="1175" spans="1:15" ht="14.25" customHeight="1" x14ac:dyDescent="0.25">
      <c r="A1175" s="9">
        <v>44831</v>
      </c>
      <c r="B1175" s="4" t="s">
        <v>14</v>
      </c>
      <c r="C1175" s="4"/>
      <c r="D1175" s="3" t="s">
        <v>1063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6">
        <v>14</v>
      </c>
      <c r="O1175" s="4" t="s">
        <v>19</v>
      </c>
    </row>
    <row r="1176" spans="1:15" ht="14.25" customHeight="1" x14ac:dyDescent="0.25">
      <c r="A1176" s="9">
        <v>44831</v>
      </c>
      <c r="B1176" s="4" t="s">
        <v>14</v>
      </c>
      <c r="C1176" s="4"/>
      <c r="D1176" s="3" t="s">
        <v>1064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6">
        <v>14</v>
      </c>
      <c r="O1176" s="4" t="s">
        <v>19</v>
      </c>
    </row>
    <row r="1177" spans="1:15" ht="14.25" customHeight="1" x14ac:dyDescent="0.25">
      <c r="A1177" s="9">
        <v>44831</v>
      </c>
      <c r="B1177" s="4" t="s">
        <v>14</v>
      </c>
      <c r="C1177" s="4"/>
      <c r="D1177" s="3" t="s">
        <v>1065</v>
      </c>
      <c r="E1177" s="5">
        <v>0</v>
      </c>
      <c r="F1177" s="5">
        <v>0</v>
      </c>
      <c r="G1177" s="5">
        <v>0</v>
      </c>
      <c r="H1177" s="5">
        <v>0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6">
        <f>14+24+9.5</f>
        <v>47.5</v>
      </c>
      <c r="O1177" s="4" t="s">
        <v>20</v>
      </c>
    </row>
    <row r="1178" spans="1:15" ht="14.25" customHeight="1" x14ac:dyDescent="0.25">
      <c r="A1178" s="9">
        <v>44831</v>
      </c>
      <c r="B1178" s="4" t="s">
        <v>14</v>
      </c>
      <c r="C1178" s="4"/>
      <c r="D1178" s="3" t="s">
        <v>1066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6">
        <v>19</v>
      </c>
      <c r="O1178" s="4" t="s">
        <v>20</v>
      </c>
    </row>
    <row r="1179" spans="1:15" ht="14.25" customHeight="1" x14ac:dyDescent="0.25">
      <c r="A1179" s="9">
        <v>44831</v>
      </c>
      <c r="B1179" s="4" t="s">
        <v>14</v>
      </c>
      <c r="C1179" s="4"/>
      <c r="D1179" s="3" t="s">
        <v>1067</v>
      </c>
      <c r="E1179" s="5">
        <v>0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6">
        <v>14</v>
      </c>
      <c r="O1179" s="4" t="s">
        <v>20</v>
      </c>
    </row>
    <row r="1180" spans="1:15" ht="14.25" customHeight="1" x14ac:dyDescent="0.25">
      <c r="A1180" s="9">
        <v>44831</v>
      </c>
      <c r="B1180" s="4" t="s">
        <v>14</v>
      </c>
      <c r="C1180" s="4"/>
      <c r="D1180" s="3" t="s">
        <v>1068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6">
        <f>24+9.5</f>
        <v>33.5</v>
      </c>
      <c r="O1180" s="4" t="s">
        <v>20</v>
      </c>
    </row>
    <row r="1181" spans="1:15" ht="14.25" customHeight="1" x14ac:dyDescent="0.25">
      <c r="A1181" s="9">
        <v>44831</v>
      </c>
      <c r="B1181" s="4" t="s">
        <v>14</v>
      </c>
      <c r="C1181" s="4"/>
      <c r="D1181" s="3" t="s">
        <v>1069</v>
      </c>
      <c r="E1181" s="5">
        <v>0</v>
      </c>
      <c r="F1181" s="5">
        <v>0</v>
      </c>
      <c r="G1181" s="5">
        <v>0</v>
      </c>
      <c r="H1181" s="5"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6">
        <v>29</v>
      </c>
      <c r="O1181" s="4" t="s">
        <v>20</v>
      </c>
    </row>
    <row r="1182" spans="1:15" ht="14.25" customHeight="1" x14ac:dyDescent="0.25">
      <c r="A1182" s="9">
        <v>44831</v>
      </c>
      <c r="B1182" s="4" t="s">
        <v>14</v>
      </c>
      <c r="C1182" s="4"/>
      <c r="D1182" s="3" t="s">
        <v>1070</v>
      </c>
      <c r="E1182" s="5">
        <v>0</v>
      </c>
      <c r="F1182" s="5">
        <v>0</v>
      </c>
      <c r="G1182" s="5">
        <v>0</v>
      </c>
      <c r="H1182" s="5"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6">
        <v>19</v>
      </c>
      <c r="O1182" s="4" t="s">
        <v>20</v>
      </c>
    </row>
    <row r="1183" spans="1:15" ht="14.25" customHeight="1" x14ac:dyDescent="0.25">
      <c r="A1183" s="9">
        <v>44831</v>
      </c>
      <c r="B1183" s="4" t="s">
        <v>14</v>
      </c>
      <c r="C1183" s="4"/>
      <c r="D1183" s="3" t="s">
        <v>1071</v>
      </c>
      <c r="E1183" s="5">
        <v>0</v>
      </c>
      <c r="F1183" s="5">
        <v>0</v>
      </c>
      <c r="G1183" s="5">
        <v>0</v>
      </c>
      <c r="H1183" s="5">
        <v>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6">
        <v>14</v>
      </c>
      <c r="O1183" s="4" t="s">
        <v>20</v>
      </c>
    </row>
    <row r="1184" spans="1:15" ht="14.25" customHeight="1" x14ac:dyDescent="0.25">
      <c r="A1184" s="9">
        <v>44831</v>
      </c>
      <c r="B1184" s="4" t="s">
        <v>14</v>
      </c>
      <c r="C1184" s="4"/>
      <c r="D1184" s="3" t="s">
        <v>1072</v>
      </c>
      <c r="E1184" s="5">
        <v>0</v>
      </c>
      <c r="F1184" s="5">
        <v>0</v>
      </c>
      <c r="G1184" s="5">
        <v>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6">
        <v>14</v>
      </c>
      <c r="O1184" s="4" t="s">
        <v>20</v>
      </c>
    </row>
    <row r="1185" spans="1:15" ht="14.25" customHeight="1" x14ac:dyDescent="0.25">
      <c r="A1185" s="9">
        <v>44831</v>
      </c>
      <c r="B1185" s="4" t="s">
        <v>14</v>
      </c>
      <c r="C1185" s="4"/>
      <c r="D1185" s="3" t="s">
        <v>1073</v>
      </c>
      <c r="E1185" s="5">
        <v>0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6">
        <v>14</v>
      </c>
      <c r="O1185" s="4" t="s">
        <v>20</v>
      </c>
    </row>
    <row r="1186" spans="1:15" ht="14.25" customHeight="1" x14ac:dyDescent="0.25">
      <c r="A1186" s="9">
        <v>44831</v>
      </c>
      <c r="B1186" s="4" t="s">
        <v>14</v>
      </c>
      <c r="C1186" s="4"/>
      <c r="D1186" s="3" t="s">
        <v>1074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6">
        <v>14</v>
      </c>
      <c r="O1186" s="4" t="s">
        <v>20</v>
      </c>
    </row>
    <row r="1187" spans="1:15" ht="14.25" customHeight="1" x14ac:dyDescent="0.25">
      <c r="A1187" s="9">
        <v>44831</v>
      </c>
      <c r="B1187" s="4" t="s">
        <v>14</v>
      </c>
      <c r="C1187" s="4"/>
      <c r="D1187" s="3" t="s">
        <v>1075</v>
      </c>
      <c r="E1187" s="5">
        <v>0</v>
      </c>
      <c r="F1187" s="5">
        <v>0</v>
      </c>
      <c r="G1187" s="5">
        <v>0</v>
      </c>
      <c r="H1187" s="5">
        <v>0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6">
        <v>14</v>
      </c>
      <c r="O1187" s="4" t="s">
        <v>20</v>
      </c>
    </row>
    <row r="1188" spans="1:15" ht="14.25" customHeight="1" x14ac:dyDescent="0.25">
      <c r="A1188" s="9">
        <v>44831</v>
      </c>
      <c r="B1188" s="4" t="s">
        <v>14</v>
      </c>
      <c r="C1188" s="4"/>
      <c r="D1188" s="3" t="s">
        <v>1076</v>
      </c>
      <c r="E1188" s="5">
        <v>0</v>
      </c>
      <c r="F1188" s="5">
        <v>0</v>
      </c>
      <c r="G1188" s="5">
        <v>0</v>
      </c>
      <c r="H1188" s="5">
        <v>0</v>
      </c>
      <c r="I1188" s="5">
        <v>0</v>
      </c>
      <c r="J1188" s="5">
        <v>0</v>
      </c>
      <c r="K1188" s="5">
        <v>0</v>
      </c>
      <c r="L1188" s="5">
        <v>0</v>
      </c>
      <c r="M1188" s="5">
        <v>0</v>
      </c>
      <c r="N1188" s="6">
        <v>14</v>
      </c>
      <c r="O1188" s="4" t="s">
        <v>20</v>
      </c>
    </row>
    <row r="1189" spans="1:15" ht="14.25" customHeight="1" x14ac:dyDescent="0.25">
      <c r="A1189" s="9">
        <v>44831</v>
      </c>
      <c r="B1189" s="4" t="s">
        <v>14</v>
      </c>
      <c r="C1189" s="4"/>
      <c r="D1189" s="3" t="s">
        <v>1077</v>
      </c>
      <c r="E1189" s="5">
        <v>0</v>
      </c>
      <c r="F1189" s="5">
        <v>0</v>
      </c>
      <c r="G1189" s="5">
        <v>0</v>
      </c>
      <c r="H1189" s="5">
        <v>0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6">
        <v>14</v>
      </c>
      <c r="O1189" s="4" t="s">
        <v>20</v>
      </c>
    </row>
    <row r="1190" spans="1:15" ht="14.25" customHeight="1" x14ac:dyDescent="0.25">
      <c r="A1190" s="9">
        <v>44831</v>
      </c>
      <c r="B1190" s="4" t="s">
        <v>14</v>
      </c>
      <c r="C1190" s="4"/>
      <c r="D1190" s="3" t="s">
        <v>1078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6">
        <v>14</v>
      </c>
      <c r="O1190" s="4" t="s">
        <v>20</v>
      </c>
    </row>
    <row r="1191" spans="1:15" ht="14.25" customHeight="1" x14ac:dyDescent="0.25">
      <c r="A1191" s="9">
        <v>44831</v>
      </c>
      <c r="B1191" s="4" t="s">
        <v>14</v>
      </c>
      <c r="C1191" s="4"/>
      <c r="D1191" s="3" t="s">
        <v>1079</v>
      </c>
      <c r="E1191" s="5">
        <v>0</v>
      </c>
      <c r="F1191" s="5">
        <v>0</v>
      </c>
      <c r="G1191" s="5">
        <v>0</v>
      </c>
      <c r="H1191" s="5">
        <v>0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6">
        <f>12+7</f>
        <v>19</v>
      </c>
      <c r="O1191" s="4" t="s">
        <v>20</v>
      </c>
    </row>
    <row r="1192" spans="1:15" ht="14.25" customHeight="1" x14ac:dyDescent="0.25">
      <c r="A1192" s="9">
        <v>44831</v>
      </c>
      <c r="B1192" s="4" t="s">
        <v>14</v>
      </c>
      <c r="C1192" s="4"/>
      <c r="D1192" s="3" t="s">
        <v>1080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6">
        <f>27+27+7+2</f>
        <v>63</v>
      </c>
      <c r="O1192" s="4" t="s">
        <v>20</v>
      </c>
    </row>
    <row r="1193" spans="1:15" ht="14.25" customHeight="1" x14ac:dyDescent="0.25">
      <c r="A1193" s="9">
        <v>44831</v>
      </c>
      <c r="B1193" s="4" t="s">
        <v>14</v>
      </c>
      <c r="C1193" s="4"/>
      <c r="D1193" s="3" t="s">
        <v>1081</v>
      </c>
      <c r="E1193" s="5">
        <v>0</v>
      </c>
      <c r="F1193" s="5">
        <v>0</v>
      </c>
      <c r="G1193" s="5">
        <v>0</v>
      </c>
      <c r="H1193" s="5">
        <v>0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6">
        <v>14</v>
      </c>
      <c r="O1193" s="4" t="s">
        <v>20</v>
      </c>
    </row>
    <row r="1194" spans="1:15" ht="14.25" customHeight="1" x14ac:dyDescent="0.25">
      <c r="A1194" s="9">
        <v>44831</v>
      </c>
      <c r="B1194" s="4" t="s">
        <v>14</v>
      </c>
      <c r="C1194" s="4"/>
      <c r="D1194" s="3" t="s">
        <v>1082</v>
      </c>
      <c r="E1194" s="5">
        <v>0</v>
      </c>
      <c r="F1194" s="5">
        <v>0</v>
      </c>
      <c r="G1194" s="5">
        <v>0</v>
      </c>
      <c r="H1194" s="5">
        <v>0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6">
        <f>32+7</f>
        <v>39</v>
      </c>
      <c r="O1194" s="4" t="s">
        <v>20</v>
      </c>
    </row>
    <row r="1195" spans="1:15" ht="14.25" customHeight="1" x14ac:dyDescent="0.25">
      <c r="A1195" s="9">
        <v>44831</v>
      </c>
      <c r="B1195" s="4" t="s">
        <v>14</v>
      </c>
      <c r="C1195" s="4"/>
      <c r="D1195" s="3" t="s">
        <v>1083</v>
      </c>
      <c r="E1195" s="5">
        <v>0</v>
      </c>
      <c r="F1195" s="5">
        <v>0</v>
      </c>
      <c r="G1195" s="5">
        <v>0</v>
      </c>
      <c r="H1195" s="5">
        <v>0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6">
        <v>14</v>
      </c>
      <c r="O1195" s="4" t="s">
        <v>20</v>
      </c>
    </row>
    <row r="1196" spans="1:15" ht="14.25" customHeight="1" x14ac:dyDescent="0.25">
      <c r="A1196" s="9">
        <v>44831</v>
      </c>
      <c r="B1196" s="4" t="s">
        <v>14</v>
      </c>
      <c r="C1196" s="4"/>
      <c r="D1196" s="3" t="s">
        <v>1084</v>
      </c>
      <c r="E1196" s="5">
        <v>0</v>
      </c>
      <c r="F1196" s="5">
        <v>0</v>
      </c>
      <c r="G1196" s="5">
        <v>0</v>
      </c>
      <c r="H1196" s="5">
        <v>0</v>
      </c>
      <c r="I1196" s="5">
        <v>0</v>
      </c>
      <c r="J1196" s="5">
        <v>0</v>
      </c>
      <c r="K1196" s="5">
        <v>0</v>
      </c>
      <c r="L1196" s="5">
        <v>0</v>
      </c>
      <c r="M1196" s="5">
        <v>0</v>
      </c>
      <c r="N1196" s="6">
        <v>14</v>
      </c>
      <c r="O1196" s="4" t="s">
        <v>20</v>
      </c>
    </row>
    <row r="1197" spans="1:15" ht="14.25" customHeight="1" x14ac:dyDescent="0.25">
      <c r="A1197" s="9">
        <v>44831</v>
      </c>
      <c r="B1197" s="4" t="s">
        <v>14</v>
      </c>
      <c r="C1197" s="4"/>
      <c r="D1197" s="3" t="s">
        <v>1085</v>
      </c>
      <c r="E1197" s="5">
        <v>0</v>
      </c>
      <c r="F1197" s="5">
        <v>0</v>
      </c>
      <c r="G1197" s="5">
        <v>0</v>
      </c>
      <c r="H1197" s="5">
        <v>0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6">
        <v>14</v>
      </c>
      <c r="O1197" s="4" t="s">
        <v>20</v>
      </c>
    </row>
    <row r="1198" spans="1:15" ht="14.25" customHeight="1" x14ac:dyDescent="0.25">
      <c r="A1198" s="9">
        <v>44831</v>
      </c>
      <c r="B1198" s="4" t="s">
        <v>14</v>
      </c>
      <c r="C1198" s="4"/>
      <c r="D1198" s="3" t="s">
        <v>1086</v>
      </c>
      <c r="E1198" s="5">
        <v>0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6">
        <v>14</v>
      </c>
      <c r="O1198" s="4" t="s">
        <v>20</v>
      </c>
    </row>
    <row r="1199" spans="1:15" ht="14.25" customHeight="1" x14ac:dyDescent="0.25">
      <c r="A1199" s="9">
        <v>44832</v>
      </c>
      <c r="B1199" s="4" t="s">
        <v>15</v>
      </c>
      <c r="C1199" s="4"/>
      <c r="D1199" s="3" t="s">
        <v>796</v>
      </c>
      <c r="E1199" s="5">
        <v>0</v>
      </c>
      <c r="F1199" s="5">
        <v>0</v>
      </c>
      <c r="G1199" s="5">
        <v>0</v>
      </c>
      <c r="H1199" s="5"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6">
        <v>19</v>
      </c>
      <c r="O1199" s="4" t="s">
        <v>20</v>
      </c>
    </row>
    <row r="1200" spans="1:15" ht="14.25" customHeight="1" x14ac:dyDescent="0.25">
      <c r="A1200" s="9">
        <v>44832</v>
      </c>
      <c r="B1200" s="4" t="s">
        <v>15</v>
      </c>
      <c r="C1200" s="4"/>
      <c r="D1200" s="3" t="s">
        <v>797</v>
      </c>
      <c r="E1200" s="5">
        <v>0</v>
      </c>
      <c r="F1200" s="5">
        <v>0</v>
      </c>
      <c r="G1200" s="5">
        <v>0</v>
      </c>
      <c r="H1200" s="5">
        <v>0</v>
      </c>
      <c r="I1200" s="5">
        <v>0</v>
      </c>
      <c r="J1200" s="5">
        <v>0</v>
      </c>
      <c r="K1200" s="5">
        <v>0</v>
      </c>
      <c r="L1200" s="5">
        <v>0</v>
      </c>
      <c r="M1200" s="5">
        <v>0</v>
      </c>
      <c r="N1200" s="6">
        <v>14</v>
      </c>
      <c r="O1200" s="4" t="s">
        <v>19</v>
      </c>
    </row>
    <row r="1201" spans="1:15" ht="14.25" customHeight="1" x14ac:dyDescent="0.25">
      <c r="A1201" s="9">
        <v>44832</v>
      </c>
      <c r="B1201" s="4" t="s">
        <v>15</v>
      </c>
      <c r="C1201" s="4"/>
      <c r="D1201" s="3" t="s">
        <v>798</v>
      </c>
      <c r="E1201" s="5">
        <v>0</v>
      </c>
      <c r="F1201" s="5">
        <v>0</v>
      </c>
      <c r="G1201" s="5">
        <v>0</v>
      </c>
      <c r="H1201" s="5">
        <v>0</v>
      </c>
      <c r="I1201" s="5">
        <v>0</v>
      </c>
      <c r="J1201" s="5">
        <v>0</v>
      </c>
      <c r="K1201" s="5">
        <v>0</v>
      </c>
      <c r="L1201" s="5">
        <v>0</v>
      </c>
      <c r="M1201" s="5">
        <v>0</v>
      </c>
      <c r="N1201" s="6">
        <v>19</v>
      </c>
      <c r="O1201" s="4" t="s">
        <v>19</v>
      </c>
    </row>
    <row r="1202" spans="1:15" ht="14.25" customHeight="1" x14ac:dyDescent="0.25">
      <c r="A1202" s="9">
        <v>44832</v>
      </c>
      <c r="B1202" s="4" t="s">
        <v>15</v>
      </c>
      <c r="C1202" s="4"/>
      <c r="D1202" s="3" t="s">
        <v>799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  <c r="J1202" s="5">
        <v>0</v>
      </c>
      <c r="K1202" s="5">
        <v>0</v>
      </c>
      <c r="L1202" s="5">
        <v>0</v>
      </c>
      <c r="M1202" s="5">
        <v>0</v>
      </c>
      <c r="N1202" s="6">
        <f>17+7+10</f>
        <v>34</v>
      </c>
      <c r="O1202" s="4" t="s">
        <v>19</v>
      </c>
    </row>
    <row r="1203" spans="1:15" ht="14.25" customHeight="1" x14ac:dyDescent="0.25">
      <c r="A1203" s="9">
        <v>44832</v>
      </c>
      <c r="B1203" s="4" t="s">
        <v>15</v>
      </c>
      <c r="C1203" s="4"/>
      <c r="D1203" s="3" t="s">
        <v>800</v>
      </c>
      <c r="E1203" s="5">
        <v>0</v>
      </c>
      <c r="F1203" s="5">
        <v>0</v>
      </c>
      <c r="G1203" s="5">
        <v>0</v>
      </c>
      <c r="H1203" s="5">
        <v>0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6">
        <f>24+7+7</f>
        <v>38</v>
      </c>
      <c r="O1203" s="4" t="s">
        <v>19</v>
      </c>
    </row>
    <row r="1204" spans="1:15" ht="14.25" customHeight="1" x14ac:dyDescent="0.25">
      <c r="A1204" s="9">
        <v>44832</v>
      </c>
      <c r="B1204" s="4" t="s">
        <v>13</v>
      </c>
      <c r="C1204" s="4"/>
      <c r="D1204" s="3" t="s">
        <v>803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6">
        <v>9</v>
      </c>
      <c r="O1204" s="4" t="s">
        <v>19</v>
      </c>
    </row>
    <row r="1205" spans="1:15" ht="14.25" customHeight="1" x14ac:dyDescent="0.25">
      <c r="A1205" s="9">
        <v>44832</v>
      </c>
      <c r="B1205" s="4" t="s">
        <v>13</v>
      </c>
      <c r="C1205" s="4"/>
      <c r="D1205" s="3" t="s">
        <v>804</v>
      </c>
      <c r="E1205" s="5">
        <v>0</v>
      </c>
      <c r="F1205" s="5">
        <v>0</v>
      </c>
      <c r="G1205" s="5">
        <v>0</v>
      </c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6">
        <v>9</v>
      </c>
      <c r="O1205" s="4" t="s">
        <v>19</v>
      </c>
    </row>
    <row r="1206" spans="1:15" ht="14.25" customHeight="1" x14ac:dyDescent="0.25">
      <c r="A1206" s="9">
        <v>44832</v>
      </c>
      <c r="B1206" s="4" t="s">
        <v>13</v>
      </c>
      <c r="C1206" s="4"/>
      <c r="D1206" s="3" t="s">
        <v>805</v>
      </c>
      <c r="E1206" s="5">
        <v>0</v>
      </c>
      <c r="F1206" s="5">
        <v>0</v>
      </c>
      <c r="G1206" s="5">
        <v>0</v>
      </c>
      <c r="H1206" s="5">
        <v>0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6">
        <v>14</v>
      </c>
      <c r="O1206" s="4" t="s">
        <v>19</v>
      </c>
    </row>
    <row r="1207" spans="1:15" ht="14.25" customHeight="1" x14ac:dyDescent="0.25">
      <c r="A1207" s="9">
        <v>44832</v>
      </c>
      <c r="B1207" s="4" t="s">
        <v>13</v>
      </c>
      <c r="C1207" s="4"/>
      <c r="D1207" s="3" t="s">
        <v>806</v>
      </c>
      <c r="E1207" s="5">
        <v>0</v>
      </c>
      <c r="F1207" s="5">
        <v>0</v>
      </c>
      <c r="G1207" s="5">
        <v>0</v>
      </c>
      <c r="H1207" s="5">
        <v>0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6">
        <v>9</v>
      </c>
      <c r="O1207" s="4" t="s">
        <v>19</v>
      </c>
    </row>
    <row r="1208" spans="1:15" ht="14.25" customHeight="1" x14ac:dyDescent="0.25">
      <c r="A1208" s="9">
        <v>44832</v>
      </c>
      <c r="B1208" s="4" t="s">
        <v>13</v>
      </c>
      <c r="C1208" s="4"/>
      <c r="D1208" s="3" t="s">
        <v>807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6">
        <v>9</v>
      </c>
      <c r="O1208" s="4" t="s">
        <v>19</v>
      </c>
    </row>
    <row r="1209" spans="1:15" ht="14.25" customHeight="1" x14ac:dyDescent="0.25">
      <c r="A1209" s="9">
        <v>44832</v>
      </c>
      <c r="B1209" s="4" t="s">
        <v>13</v>
      </c>
      <c r="C1209" s="4"/>
      <c r="D1209" s="3" t="s">
        <v>808</v>
      </c>
      <c r="E1209" s="5">
        <v>0</v>
      </c>
      <c r="F1209" s="5">
        <v>0</v>
      </c>
      <c r="G1209" s="5">
        <v>0</v>
      </c>
      <c r="H1209" s="5">
        <v>0</v>
      </c>
      <c r="I1209" s="5">
        <v>0</v>
      </c>
      <c r="J1209" s="5">
        <v>0</v>
      </c>
      <c r="K1209" s="5">
        <v>0</v>
      </c>
      <c r="L1209" s="5">
        <v>0</v>
      </c>
      <c r="M1209" s="5">
        <v>0</v>
      </c>
      <c r="N1209" s="6">
        <v>9</v>
      </c>
      <c r="O1209" s="4" t="s">
        <v>19</v>
      </c>
    </row>
    <row r="1210" spans="1:15" ht="14.25" customHeight="1" x14ac:dyDescent="0.25">
      <c r="A1210" s="9">
        <v>44832</v>
      </c>
      <c r="B1210" s="4" t="s">
        <v>13</v>
      </c>
      <c r="C1210" s="4"/>
      <c r="D1210" s="3" t="s">
        <v>809</v>
      </c>
      <c r="E1210" s="5">
        <v>0</v>
      </c>
      <c r="F1210" s="5">
        <v>0</v>
      </c>
      <c r="G1210" s="5">
        <v>0</v>
      </c>
      <c r="H1210" s="5">
        <v>0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6">
        <v>9</v>
      </c>
      <c r="O1210" s="4" t="s">
        <v>19</v>
      </c>
    </row>
    <row r="1211" spans="1:15" ht="14.25" customHeight="1" x14ac:dyDescent="0.25">
      <c r="A1211" s="9">
        <v>44832</v>
      </c>
      <c r="B1211" s="4" t="s">
        <v>13</v>
      </c>
      <c r="C1211" s="4"/>
      <c r="D1211" s="3" t="s">
        <v>810</v>
      </c>
      <c r="E1211" s="5">
        <v>0</v>
      </c>
      <c r="F1211" s="5">
        <v>0</v>
      </c>
      <c r="G1211" s="5">
        <v>0</v>
      </c>
      <c r="H1211" s="5">
        <v>0</v>
      </c>
      <c r="I1211" s="5">
        <v>0</v>
      </c>
      <c r="J1211" s="5">
        <v>0</v>
      </c>
      <c r="K1211" s="5">
        <v>0</v>
      </c>
      <c r="L1211" s="5">
        <v>0</v>
      </c>
      <c r="M1211" s="5">
        <v>0</v>
      </c>
      <c r="N1211" s="6">
        <v>14</v>
      </c>
      <c r="O1211" s="4" t="s">
        <v>19</v>
      </c>
    </row>
    <row r="1212" spans="1:15" ht="14.25" customHeight="1" x14ac:dyDescent="0.25">
      <c r="A1212" s="9">
        <v>44832</v>
      </c>
      <c r="B1212" s="4" t="s">
        <v>13</v>
      </c>
      <c r="C1212" s="4"/>
      <c r="D1212" s="3" t="s">
        <v>811</v>
      </c>
      <c r="E1212" s="5">
        <v>0</v>
      </c>
      <c r="F1212" s="5">
        <v>0</v>
      </c>
      <c r="G1212" s="5">
        <v>0</v>
      </c>
      <c r="H1212" s="5">
        <v>0</v>
      </c>
      <c r="I1212" s="5">
        <v>0</v>
      </c>
      <c r="J1212" s="5">
        <v>0</v>
      </c>
      <c r="K1212" s="5">
        <v>0</v>
      </c>
      <c r="L1212" s="5">
        <v>0</v>
      </c>
      <c r="M1212" s="5">
        <v>0</v>
      </c>
      <c r="N1212" s="6">
        <v>9</v>
      </c>
      <c r="O1212" s="4" t="s">
        <v>19</v>
      </c>
    </row>
    <row r="1213" spans="1:15" ht="14.25" customHeight="1" x14ac:dyDescent="0.25">
      <c r="A1213" s="9">
        <v>44832</v>
      </c>
      <c r="B1213" s="4" t="s">
        <v>13</v>
      </c>
      <c r="C1213" s="4"/>
      <c r="D1213" s="3" t="s">
        <v>812</v>
      </c>
      <c r="E1213" s="5">
        <v>0</v>
      </c>
      <c r="F1213" s="5">
        <v>0</v>
      </c>
      <c r="G1213" s="5">
        <v>0</v>
      </c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0</v>
      </c>
      <c r="N1213" s="6">
        <f>9.5+24</f>
        <v>33.5</v>
      </c>
      <c r="O1213" s="4" t="s">
        <v>19</v>
      </c>
    </row>
    <row r="1214" spans="1:15" ht="14.25" customHeight="1" x14ac:dyDescent="0.25">
      <c r="A1214" s="9">
        <v>44832</v>
      </c>
      <c r="B1214" s="4" t="s">
        <v>13</v>
      </c>
      <c r="C1214" s="4"/>
      <c r="D1214" s="3" t="s">
        <v>813</v>
      </c>
      <c r="E1214" s="5">
        <v>0</v>
      </c>
      <c r="F1214" s="5">
        <v>0</v>
      </c>
      <c r="G1214" s="5">
        <v>0</v>
      </c>
      <c r="H1214" s="5">
        <v>0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6">
        <v>14</v>
      </c>
      <c r="O1214" s="4" t="s">
        <v>19</v>
      </c>
    </row>
    <row r="1215" spans="1:15" ht="14.25" customHeight="1" x14ac:dyDescent="0.25">
      <c r="A1215" s="9">
        <v>44832</v>
      </c>
      <c r="B1215" s="4" t="s">
        <v>13</v>
      </c>
      <c r="C1215" s="4"/>
      <c r="D1215" s="3" t="s">
        <v>814</v>
      </c>
      <c r="E1215" s="5">
        <v>0</v>
      </c>
      <c r="F1215" s="5">
        <v>0</v>
      </c>
      <c r="G1215" s="5">
        <v>0</v>
      </c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6">
        <v>9</v>
      </c>
      <c r="O1215" s="4" t="s">
        <v>19</v>
      </c>
    </row>
    <row r="1216" spans="1:15" ht="14.25" customHeight="1" x14ac:dyDescent="0.25">
      <c r="A1216" s="9">
        <v>44832</v>
      </c>
      <c r="B1216" s="4" t="s">
        <v>13</v>
      </c>
      <c r="C1216" s="4"/>
      <c r="D1216" s="3" t="s">
        <v>815</v>
      </c>
      <c r="E1216" s="5">
        <v>0</v>
      </c>
      <c r="F1216" s="5">
        <v>0</v>
      </c>
      <c r="G1216" s="5">
        <v>0</v>
      </c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6">
        <v>9</v>
      </c>
      <c r="O1216" s="4" t="s">
        <v>19</v>
      </c>
    </row>
    <row r="1217" spans="1:15" ht="14.25" customHeight="1" x14ac:dyDescent="0.25">
      <c r="A1217" s="9">
        <v>44832</v>
      </c>
      <c r="B1217" s="4" t="s">
        <v>13</v>
      </c>
      <c r="C1217" s="4"/>
      <c r="D1217" s="3" t="s">
        <v>816</v>
      </c>
      <c r="E1217" s="5">
        <v>0</v>
      </c>
      <c r="F1217" s="5">
        <v>0</v>
      </c>
      <c r="G1217" s="5">
        <v>0</v>
      </c>
      <c r="H1217" s="5">
        <v>0</v>
      </c>
      <c r="I1217" s="5">
        <v>0</v>
      </c>
      <c r="J1217" s="5">
        <v>0</v>
      </c>
      <c r="K1217" s="5">
        <v>0</v>
      </c>
      <c r="L1217" s="5">
        <v>0</v>
      </c>
      <c r="M1217" s="5">
        <v>0</v>
      </c>
      <c r="N1217" s="6">
        <v>9</v>
      </c>
      <c r="O1217" s="4" t="s">
        <v>19</v>
      </c>
    </row>
    <row r="1218" spans="1:15" ht="14.25" customHeight="1" x14ac:dyDescent="0.25">
      <c r="A1218" s="9">
        <v>44832</v>
      </c>
      <c r="B1218" s="4" t="s">
        <v>13</v>
      </c>
      <c r="C1218" s="4"/>
      <c r="D1218" s="3" t="s">
        <v>817</v>
      </c>
      <c r="E1218" s="5">
        <v>0</v>
      </c>
      <c r="F1218" s="5">
        <v>0</v>
      </c>
      <c r="G1218" s="5">
        <v>0</v>
      </c>
      <c r="H1218" s="5">
        <v>0</v>
      </c>
      <c r="I1218" s="5">
        <v>0</v>
      </c>
      <c r="J1218" s="5">
        <v>0</v>
      </c>
      <c r="K1218" s="5">
        <v>0</v>
      </c>
      <c r="L1218" s="5">
        <v>0</v>
      </c>
      <c r="M1218" s="5">
        <v>0</v>
      </c>
      <c r="N1218" s="6">
        <v>14</v>
      </c>
      <c r="O1218" s="4" t="s">
        <v>19</v>
      </c>
    </row>
    <row r="1219" spans="1:15" ht="14.25" customHeight="1" x14ac:dyDescent="0.25">
      <c r="A1219" s="9">
        <v>44832</v>
      </c>
      <c r="B1219" s="4" t="s">
        <v>13</v>
      </c>
      <c r="C1219" s="4"/>
      <c r="D1219" s="3" t="s">
        <v>818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5">
        <v>0</v>
      </c>
      <c r="K1219" s="5">
        <v>0</v>
      </c>
      <c r="L1219" s="5">
        <v>0</v>
      </c>
      <c r="M1219" s="5">
        <v>0</v>
      </c>
      <c r="N1219" s="6">
        <v>9</v>
      </c>
      <c r="O1219" s="4" t="s">
        <v>19</v>
      </c>
    </row>
    <row r="1220" spans="1:15" ht="14.25" customHeight="1" x14ac:dyDescent="0.25">
      <c r="A1220" s="9">
        <v>44832</v>
      </c>
      <c r="B1220" s="4" t="s">
        <v>13</v>
      </c>
      <c r="C1220" s="4"/>
      <c r="D1220" s="3" t="s">
        <v>819</v>
      </c>
      <c r="E1220" s="5">
        <v>0</v>
      </c>
      <c r="F1220" s="5">
        <v>0</v>
      </c>
      <c r="G1220" s="5">
        <v>0</v>
      </c>
      <c r="H1220" s="5">
        <v>0</v>
      </c>
      <c r="I1220" s="5">
        <v>0</v>
      </c>
      <c r="J1220" s="5">
        <v>0</v>
      </c>
      <c r="K1220" s="5">
        <v>0</v>
      </c>
      <c r="L1220" s="5">
        <v>0</v>
      </c>
      <c r="M1220" s="5">
        <v>0</v>
      </c>
      <c r="N1220" s="6">
        <v>9</v>
      </c>
      <c r="O1220" s="4" t="s">
        <v>20</v>
      </c>
    </row>
    <row r="1221" spans="1:15" ht="14.25" customHeight="1" x14ac:dyDescent="0.25">
      <c r="A1221" s="9">
        <v>44832</v>
      </c>
      <c r="B1221" s="4" t="s">
        <v>13</v>
      </c>
      <c r="C1221" s="4"/>
      <c r="D1221" s="3" t="s">
        <v>820</v>
      </c>
      <c r="E1221" s="5">
        <v>0</v>
      </c>
      <c r="F1221" s="5">
        <v>0</v>
      </c>
      <c r="G1221" s="5">
        <v>0</v>
      </c>
      <c r="H1221" s="5">
        <v>0</v>
      </c>
      <c r="I1221" s="5">
        <v>0</v>
      </c>
      <c r="J1221" s="5">
        <v>0</v>
      </c>
      <c r="K1221" s="5">
        <v>0</v>
      </c>
      <c r="L1221" s="5">
        <v>0</v>
      </c>
      <c r="M1221" s="5">
        <v>0</v>
      </c>
      <c r="N1221" s="6">
        <v>9</v>
      </c>
      <c r="O1221" s="4" t="s">
        <v>20</v>
      </c>
    </row>
    <row r="1222" spans="1:15" ht="14.25" customHeight="1" x14ac:dyDescent="0.25">
      <c r="A1222" s="9">
        <v>44832</v>
      </c>
      <c r="B1222" s="4" t="s">
        <v>13</v>
      </c>
      <c r="C1222" s="4"/>
      <c r="D1222" s="3" t="s">
        <v>821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5">
        <v>0</v>
      </c>
      <c r="K1222" s="5">
        <v>0</v>
      </c>
      <c r="L1222" s="5">
        <v>0</v>
      </c>
      <c r="M1222" s="5">
        <v>0</v>
      </c>
      <c r="N1222" s="6">
        <v>19</v>
      </c>
      <c r="O1222" s="4" t="s">
        <v>20</v>
      </c>
    </row>
    <row r="1223" spans="1:15" ht="14.25" customHeight="1" x14ac:dyDescent="0.25">
      <c r="A1223" s="9">
        <v>44832</v>
      </c>
      <c r="B1223" s="4" t="s">
        <v>13</v>
      </c>
      <c r="C1223" s="4"/>
      <c r="D1223" s="3" t="s">
        <v>822</v>
      </c>
      <c r="E1223" s="5">
        <v>0</v>
      </c>
      <c r="F1223" s="5">
        <v>0</v>
      </c>
      <c r="G1223" s="5">
        <v>0</v>
      </c>
      <c r="H1223" s="5">
        <v>0</v>
      </c>
      <c r="I1223" s="5">
        <v>0</v>
      </c>
      <c r="J1223" s="5">
        <v>0</v>
      </c>
      <c r="K1223" s="5">
        <v>0</v>
      </c>
      <c r="L1223" s="5">
        <v>0</v>
      </c>
      <c r="M1223" s="5">
        <v>0</v>
      </c>
      <c r="N1223" s="6">
        <v>9</v>
      </c>
      <c r="O1223" s="4" t="s">
        <v>20</v>
      </c>
    </row>
    <row r="1224" spans="1:15" ht="14.25" customHeight="1" x14ac:dyDescent="0.25">
      <c r="A1224" s="9">
        <v>44832</v>
      </c>
      <c r="B1224" s="4" t="s">
        <v>13</v>
      </c>
      <c r="C1224" s="4"/>
      <c r="D1224" s="3" t="s">
        <v>823</v>
      </c>
      <c r="E1224" s="5">
        <v>0</v>
      </c>
      <c r="F1224" s="5">
        <v>0</v>
      </c>
      <c r="G1224" s="5">
        <v>0</v>
      </c>
      <c r="H1224" s="5">
        <v>0</v>
      </c>
      <c r="I1224" s="5">
        <v>0</v>
      </c>
      <c r="J1224" s="5">
        <v>0</v>
      </c>
      <c r="K1224" s="5">
        <v>0</v>
      </c>
      <c r="L1224" s="5">
        <v>0</v>
      </c>
      <c r="M1224" s="5">
        <v>0</v>
      </c>
      <c r="N1224" s="6">
        <v>9</v>
      </c>
      <c r="O1224" s="4" t="s">
        <v>20</v>
      </c>
    </row>
    <row r="1225" spans="1:15" ht="14.25" customHeight="1" x14ac:dyDescent="0.25">
      <c r="A1225" s="9">
        <v>44832</v>
      </c>
      <c r="B1225" s="4" t="s">
        <v>13</v>
      </c>
      <c r="C1225" s="4"/>
      <c r="D1225" s="3" t="s">
        <v>824</v>
      </c>
      <c r="E1225" s="5">
        <v>0</v>
      </c>
      <c r="F1225" s="5">
        <v>0</v>
      </c>
      <c r="G1225" s="5">
        <v>0</v>
      </c>
      <c r="H1225" s="5">
        <v>0</v>
      </c>
      <c r="I1225" s="5">
        <v>0</v>
      </c>
      <c r="J1225" s="5">
        <v>0</v>
      </c>
      <c r="K1225" s="5">
        <v>0</v>
      </c>
      <c r="L1225" s="5">
        <v>0</v>
      </c>
      <c r="M1225" s="5">
        <v>0</v>
      </c>
      <c r="N1225" s="6">
        <v>14</v>
      </c>
      <c r="O1225" s="4" t="s">
        <v>20</v>
      </c>
    </row>
    <row r="1226" spans="1:15" ht="14.25" customHeight="1" x14ac:dyDescent="0.25">
      <c r="A1226" s="9">
        <v>44832</v>
      </c>
      <c r="B1226" s="4" t="s">
        <v>13</v>
      </c>
      <c r="C1226" s="4"/>
      <c r="D1226" s="3" t="s">
        <v>825</v>
      </c>
      <c r="E1226" s="5">
        <v>0</v>
      </c>
      <c r="F1226" s="5">
        <v>0</v>
      </c>
      <c r="G1226" s="5">
        <v>0</v>
      </c>
      <c r="H1226" s="5">
        <v>0</v>
      </c>
      <c r="I1226" s="5">
        <v>0</v>
      </c>
      <c r="J1226" s="5">
        <v>0</v>
      </c>
      <c r="K1226" s="5">
        <v>0</v>
      </c>
      <c r="L1226" s="5">
        <v>0</v>
      </c>
      <c r="M1226" s="5">
        <v>0</v>
      </c>
      <c r="N1226" s="6">
        <v>9</v>
      </c>
      <c r="O1226" s="4" t="s">
        <v>20</v>
      </c>
    </row>
    <row r="1227" spans="1:15" ht="14.25" customHeight="1" x14ac:dyDescent="0.25">
      <c r="A1227" s="9">
        <v>44832</v>
      </c>
      <c r="B1227" s="4" t="s">
        <v>13</v>
      </c>
      <c r="C1227" s="4"/>
      <c r="D1227" s="3" t="s">
        <v>826</v>
      </c>
      <c r="E1227" s="5">
        <v>0</v>
      </c>
      <c r="F1227" s="5">
        <v>0</v>
      </c>
      <c r="G1227" s="5">
        <v>0</v>
      </c>
      <c r="H1227" s="5">
        <v>0</v>
      </c>
      <c r="I1227" s="5">
        <v>0</v>
      </c>
      <c r="J1227" s="5">
        <v>0</v>
      </c>
      <c r="K1227" s="5">
        <v>0</v>
      </c>
      <c r="L1227" s="5">
        <v>0</v>
      </c>
      <c r="M1227" s="5">
        <v>0</v>
      </c>
      <c r="N1227" s="6">
        <f>27+7+2</f>
        <v>36</v>
      </c>
      <c r="O1227" s="4" t="s">
        <v>20</v>
      </c>
    </row>
    <row r="1228" spans="1:15" ht="14.25" customHeight="1" x14ac:dyDescent="0.25">
      <c r="A1228" s="9">
        <v>44832</v>
      </c>
      <c r="B1228" s="4" t="s">
        <v>13</v>
      </c>
      <c r="C1228" s="4"/>
      <c r="D1228" s="3" t="s">
        <v>827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6">
        <v>14</v>
      </c>
      <c r="O1228" s="4" t="s">
        <v>20</v>
      </c>
    </row>
    <row r="1229" spans="1:15" ht="14.25" customHeight="1" x14ac:dyDescent="0.25">
      <c r="A1229" s="9">
        <v>44832</v>
      </c>
      <c r="B1229" s="4" t="s">
        <v>13</v>
      </c>
      <c r="C1229" s="4"/>
      <c r="D1229" s="3" t="s">
        <v>828</v>
      </c>
      <c r="E1229" s="5">
        <v>0</v>
      </c>
      <c r="F1229" s="5">
        <v>0</v>
      </c>
      <c r="G1229" s="5">
        <v>0</v>
      </c>
      <c r="H1229" s="5">
        <v>0</v>
      </c>
      <c r="I1229" s="5">
        <v>0</v>
      </c>
      <c r="J1229" s="5">
        <v>0</v>
      </c>
      <c r="K1229" s="5">
        <v>0</v>
      </c>
      <c r="L1229" s="5">
        <v>0</v>
      </c>
      <c r="M1229" s="5">
        <v>0</v>
      </c>
      <c r="N1229" s="6">
        <f>27+2+7+27+27</f>
        <v>90</v>
      </c>
      <c r="O1229" s="4" t="s">
        <v>20</v>
      </c>
    </row>
    <row r="1230" spans="1:15" ht="14.25" customHeight="1" x14ac:dyDescent="0.25">
      <c r="A1230" s="9">
        <v>44832</v>
      </c>
      <c r="B1230" s="4" t="s">
        <v>13</v>
      </c>
      <c r="C1230" s="4"/>
      <c r="D1230" s="3" t="s">
        <v>829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6">
        <f>7+2</f>
        <v>9</v>
      </c>
      <c r="O1230" s="4" t="s">
        <v>20</v>
      </c>
    </row>
    <row r="1231" spans="1:15" ht="14.25" customHeight="1" x14ac:dyDescent="0.25">
      <c r="A1231" s="9">
        <v>44832</v>
      </c>
      <c r="B1231" s="4" t="s">
        <v>13</v>
      </c>
      <c r="C1231" s="4"/>
      <c r="D1231" s="3" t="s">
        <v>830</v>
      </c>
      <c r="E1231" s="5">
        <v>0</v>
      </c>
      <c r="F1231" s="5">
        <v>0</v>
      </c>
      <c r="G1231" s="5">
        <v>0</v>
      </c>
      <c r="H1231" s="5">
        <v>0</v>
      </c>
      <c r="I1231" s="5">
        <v>0</v>
      </c>
      <c r="J1231" s="5">
        <v>0</v>
      </c>
      <c r="K1231" s="5">
        <v>0</v>
      </c>
      <c r="L1231" s="5">
        <v>0</v>
      </c>
      <c r="M1231" s="5">
        <v>0</v>
      </c>
      <c r="N1231" s="6">
        <v>9</v>
      </c>
      <c r="O1231" s="4" t="s">
        <v>20</v>
      </c>
    </row>
    <row r="1232" spans="1:15" ht="14.25" customHeight="1" x14ac:dyDescent="0.25">
      <c r="A1232" s="9">
        <v>44832</v>
      </c>
      <c r="B1232" s="4" t="s">
        <v>13</v>
      </c>
      <c r="C1232" s="4"/>
      <c r="D1232" s="3" t="s">
        <v>831</v>
      </c>
      <c r="E1232" s="5">
        <v>0</v>
      </c>
      <c r="F1232" s="5">
        <v>0</v>
      </c>
      <c r="G1232" s="5">
        <v>0</v>
      </c>
      <c r="H1232" s="5">
        <v>0</v>
      </c>
      <c r="I1232" s="5">
        <v>0</v>
      </c>
      <c r="J1232" s="5">
        <v>0</v>
      </c>
      <c r="K1232" s="5">
        <v>0</v>
      </c>
      <c r="L1232" s="5">
        <v>0</v>
      </c>
      <c r="M1232" s="5">
        <v>0</v>
      </c>
      <c r="N1232" s="6">
        <v>9</v>
      </c>
      <c r="O1232" s="4" t="s">
        <v>20</v>
      </c>
    </row>
    <row r="1233" spans="1:15" ht="14.25" customHeight="1" x14ac:dyDescent="0.25">
      <c r="A1233" s="9">
        <v>44832</v>
      </c>
      <c r="B1233" s="4" t="s">
        <v>13</v>
      </c>
      <c r="C1233" s="4"/>
      <c r="D1233" s="3" t="s">
        <v>832</v>
      </c>
      <c r="E1233" s="5">
        <v>0</v>
      </c>
      <c r="F1233" s="5">
        <v>0</v>
      </c>
      <c r="G1233" s="5">
        <v>0</v>
      </c>
      <c r="H1233" s="5">
        <v>0</v>
      </c>
      <c r="I1233" s="5">
        <v>0</v>
      </c>
      <c r="J1233" s="5">
        <v>0</v>
      </c>
      <c r="K1233" s="5">
        <v>0</v>
      </c>
      <c r="L1233" s="5">
        <v>0</v>
      </c>
      <c r="M1233" s="5">
        <v>0</v>
      </c>
      <c r="N1233" s="6">
        <v>9</v>
      </c>
      <c r="O1233" s="4" t="s">
        <v>20</v>
      </c>
    </row>
    <row r="1234" spans="1:15" ht="14.25" customHeight="1" x14ac:dyDescent="0.25">
      <c r="A1234" s="9">
        <v>44832</v>
      </c>
      <c r="B1234" s="4" t="s">
        <v>13</v>
      </c>
      <c r="C1234" s="4"/>
      <c r="D1234" s="3" t="s">
        <v>833</v>
      </c>
      <c r="E1234" s="5">
        <v>0</v>
      </c>
      <c r="F1234" s="5">
        <v>0</v>
      </c>
      <c r="G1234" s="5">
        <v>0</v>
      </c>
      <c r="H1234" s="5">
        <v>0</v>
      </c>
      <c r="I1234" s="5">
        <v>0</v>
      </c>
      <c r="J1234" s="5">
        <v>0</v>
      </c>
      <c r="K1234" s="5">
        <v>0</v>
      </c>
      <c r="L1234" s="5">
        <v>0</v>
      </c>
      <c r="M1234" s="5">
        <v>0</v>
      </c>
      <c r="N1234" s="6">
        <v>9</v>
      </c>
      <c r="O1234" s="4" t="s">
        <v>20</v>
      </c>
    </row>
    <row r="1235" spans="1:15" ht="14.25" customHeight="1" x14ac:dyDescent="0.25">
      <c r="A1235" s="9">
        <v>44832</v>
      </c>
      <c r="B1235" s="4" t="s">
        <v>13</v>
      </c>
      <c r="C1235" s="4"/>
      <c r="D1235" s="3" t="s">
        <v>834</v>
      </c>
      <c r="E1235" s="5">
        <v>0</v>
      </c>
      <c r="F1235" s="5">
        <v>0</v>
      </c>
      <c r="G1235" s="5">
        <v>0</v>
      </c>
      <c r="H1235" s="5">
        <v>0</v>
      </c>
      <c r="I1235" s="5">
        <v>0</v>
      </c>
      <c r="J1235" s="5">
        <v>0</v>
      </c>
      <c r="K1235" s="5">
        <v>0</v>
      </c>
      <c r="L1235" s="5">
        <v>0</v>
      </c>
      <c r="M1235" s="5">
        <v>0</v>
      </c>
      <c r="N1235" s="6">
        <f>27+7+2</f>
        <v>36</v>
      </c>
      <c r="O1235" s="4" t="s">
        <v>20</v>
      </c>
    </row>
    <row r="1236" spans="1:15" ht="14.25" customHeight="1" x14ac:dyDescent="0.25">
      <c r="A1236" s="9">
        <v>44832</v>
      </c>
      <c r="B1236" s="4" t="s">
        <v>13</v>
      </c>
      <c r="C1236" s="4"/>
      <c r="D1236" s="3" t="s">
        <v>835</v>
      </c>
      <c r="E1236" s="5">
        <v>0</v>
      </c>
      <c r="F1236" s="5">
        <v>0</v>
      </c>
      <c r="G1236" s="5">
        <v>0</v>
      </c>
      <c r="H1236" s="5">
        <v>0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6">
        <f>7+2</f>
        <v>9</v>
      </c>
      <c r="O1236" s="4" t="s">
        <v>20</v>
      </c>
    </row>
    <row r="1237" spans="1:15" ht="14.25" customHeight="1" x14ac:dyDescent="0.25">
      <c r="A1237" s="9">
        <v>44832</v>
      </c>
      <c r="B1237" s="4" t="s">
        <v>13</v>
      </c>
      <c r="C1237" s="4"/>
      <c r="D1237" s="3" t="s">
        <v>836</v>
      </c>
      <c r="E1237" s="5">
        <v>0</v>
      </c>
      <c r="F1237" s="5">
        <v>0</v>
      </c>
      <c r="G1237" s="5">
        <v>0</v>
      </c>
      <c r="H1237" s="5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0</v>
      </c>
      <c r="N1237" s="6">
        <v>9</v>
      </c>
      <c r="O1237" s="4" t="s">
        <v>20</v>
      </c>
    </row>
    <row r="1238" spans="1:15" ht="14.25" customHeight="1" x14ac:dyDescent="0.25">
      <c r="A1238" s="9">
        <v>44832</v>
      </c>
      <c r="B1238" s="4" t="s">
        <v>13</v>
      </c>
      <c r="C1238" s="4"/>
      <c r="D1238" s="3" t="s">
        <v>837</v>
      </c>
      <c r="E1238" s="5">
        <v>0</v>
      </c>
      <c r="F1238" s="5">
        <v>0</v>
      </c>
      <c r="G1238" s="5">
        <v>0</v>
      </c>
      <c r="H1238" s="5">
        <v>0</v>
      </c>
      <c r="I1238" s="5">
        <v>0</v>
      </c>
      <c r="J1238" s="5">
        <v>0</v>
      </c>
      <c r="K1238" s="5">
        <v>0</v>
      </c>
      <c r="L1238" s="5">
        <v>0</v>
      </c>
      <c r="M1238" s="5">
        <v>0</v>
      </c>
      <c r="N1238" s="6">
        <v>9</v>
      </c>
      <c r="O1238" s="4" t="s">
        <v>20</v>
      </c>
    </row>
    <row r="1239" spans="1:15" ht="14.25" customHeight="1" x14ac:dyDescent="0.25">
      <c r="A1239" s="9">
        <v>44832</v>
      </c>
      <c r="B1239" s="4" t="s">
        <v>13</v>
      </c>
      <c r="C1239" s="4"/>
      <c r="D1239" s="3" t="s">
        <v>838</v>
      </c>
      <c r="E1239" s="5">
        <v>0</v>
      </c>
      <c r="F1239" s="5">
        <v>0</v>
      </c>
      <c r="G1239" s="5">
        <v>0</v>
      </c>
      <c r="H1239" s="5">
        <v>0</v>
      </c>
      <c r="I1239" s="5">
        <v>0</v>
      </c>
      <c r="J1239" s="5">
        <v>0</v>
      </c>
      <c r="K1239" s="5">
        <v>0</v>
      </c>
      <c r="L1239" s="5">
        <v>0</v>
      </c>
      <c r="M1239" s="5">
        <v>0</v>
      </c>
      <c r="N1239" s="6">
        <v>9</v>
      </c>
      <c r="O1239" s="4" t="s">
        <v>20</v>
      </c>
    </row>
    <row r="1240" spans="1:15" ht="14.25" customHeight="1" x14ac:dyDescent="0.25">
      <c r="A1240" s="9">
        <v>44832</v>
      </c>
      <c r="B1240" s="4" t="s">
        <v>13</v>
      </c>
      <c r="C1240" s="4"/>
      <c r="D1240" s="3" t="s">
        <v>839</v>
      </c>
      <c r="E1240" s="5">
        <v>0</v>
      </c>
      <c r="F1240" s="5">
        <v>0</v>
      </c>
      <c r="G1240" s="5">
        <v>0</v>
      </c>
      <c r="H1240" s="5">
        <v>0</v>
      </c>
      <c r="I1240" s="5">
        <v>0</v>
      </c>
      <c r="J1240" s="5">
        <v>0</v>
      </c>
      <c r="K1240" s="5">
        <v>0</v>
      </c>
      <c r="L1240" s="5">
        <v>0</v>
      </c>
      <c r="M1240" s="5">
        <v>0</v>
      </c>
      <c r="N1240" s="6">
        <v>9</v>
      </c>
      <c r="O1240" s="4" t="s">
        <v>20</v>
      </c>
    </row>
    <row r="1241" spans="1:15" ht="14.25" customHeight="1" x14ac:dyDescent="0.25">
      <c r="A1241" s="9">
        <v>44832</v>
      </c>
      <c r="B1241" s="4" t="s">
        <v>13</v>
      </c>
      <c r="C1241" s="4"/>
      <c r="D1241" s="3" t="s">
        <v>840</v>
      </c>
      <c r="E1241" s="5">
        <v>0</v>
      </c>
      <c r="F1241" s="5">
        <v>0</v>
      </c>
      <c r="G1241" s="5">
        <v>0</v>
      </c>
      <c r="H1241" s="5">
        <v>0</v>
      </c>
      <c r="I1241" s="5">
        <v>0</v>
      </c>
      <c r="J1241" s="5">
        <v>0</v>
      </c>
      <c r="K1241" s="5">
        <v>0</v>
      </c>
      <c r="L1241" s="5">
        <v>0</v>
      </c>
      <c r="M1241" s="5">
        <v>0</v>
      </c>
      <c r="N1241" s="6">
        <v>9</v>
      </c>
      <c r="O1241" s="4" t="s">
        <v>20</v>
      </c>
    </row>
    <row r="1242" spans="1:15" ht="14.25" customHeight="1" x14ac:dyDescent="0.25">
      <c r="A1242" s="9">
        <v>44832</v>
      </c>
      <c r="B1242" s="4" t="s">
        <v>13</v>
      </c>
      <c r="C1242" s="4"/>
      <c r="D1242" s="3" t="s">
        <v>841</v>
      </c>
      <c r="E1242" s="5">
        <v>0</v>
      </c>
      <c r="F1242" s="5">
        <v>0</v>
      </c>
      <c r="G1242" s="5">
        <v>0</v>
      </c>
      <c r="H1242" s="5">
        <v>0</v>
      </c>
      <c r="I1242" s="5">
        <v>0</v>
      </c>
      <c r="J1242" s="5">
        <v>0</v>
      </c>
      <c r="K1242" s="5">
        <v>0</v>
      </c>
      <c r="L1242" s="5">
        <v>0</v>
      </c>
      <c r="M1242" s="5">
        <v>0</v>
      </c>
      <c r="N1242" s="6">
        <v>9</v>
      </c>
      <c r="O1242" s="4" t="s">
        <v>20</v>
      </c>
    </row>
    <row r="1243" spans="1:15" ht="14.25" customHeight="1" x14ac:dyDescent="0.25">
      <c r="A1243" s="9">
        <v>44832</v>
      </c>
      <c r="B1243" s="4" t="s">
        <v>13</v>
      </c>
      <c r="C1243" s="4"/>
      <c r="D1243" s="3" t="s">
        <v>842</v>
      </c>
      <c r="E1243" s="5">
        <v>0</v>
      </c>
      <c r="F1243" s="5">
        <v>0</v>
      </c>
      <c r="G1243" s="5">
        <v>0</v>
      </c>
      <c r="H1243" s="5">
        <v>0</v>
      </c>
      <c r="I1243" s="5">
        <v>0</v>
      </c>
      <c r="J1243" s="5">
        <v>0</v>
      </c>
      <c r="K1243" s="5">
        <v>0</v>
      </c>
      <c r="L1243" s="5">
        <v>0</v>
      </c>
      <c r="M1243" s="5">
        <v>0</v>
      </c>
      <c r="N1243" s="6">
        <v>9</v>
      </c>
      <c r="O1243" s="4" t="s">
        <v>20</v>
      </c>
    </row>
    <row r="1244" spans="1:15" ht="14.25" customHeight="1" x14ac:dyDescent="0.25">
      <c r="A1244" s="9">
        <v>44832</v>
      </c>
      <c r="B1244" s="4" t="s">
        <v>13</v>
      </c>
      <c r="C1244" s="4"/>
      <c r="D1244" s="3" t="s">
        <v>843</v>
      </c>
      <c r="E1244" s="5">
        <v>0</v>
      </c>
      <c r="F1244" s="5">
        <v>0</v>
      </c>
      <c r="G1244" s="5">
        <v>0</v>
      </c>
      <c r="H1244" s="5">
        <v>0</v>
      </c>
      <c r="I1244" s="5">
        <v>0</v>
      </c>
      <c r="J1244" s="5">
        <v>0</v>
      </c>
      <c r="K1244" s="5">
        <v>0</v>
      </c>
      <c r="L1244" s="5">
        <v>0</v>
      </c>
      <c r="M1244" s="5">
        <v>0</v>
      </c>
      <c r="N1244" s="6">
        <v>9</v>
      </c>
      <c r="O1244" s="4" t="s">
        <v>20</v>
      </c>
    </row>
    <row r="1245" spans="1:15" ht="14.25" customHeight="1" x14ac:dyDescent="0.25">
      <c r="A1245" s="9">
        <v>44832</v>
      </c>
      <c r="B1245" s="4" t="s">
        <v>14</v>
      </c>
      <c r="C1245" s="4"/>
      <c r="D1245" s="3" t="s">
        <v>844</v>
      </c>
      <c r="E1245" s="5">
        <v>0</v>
      </c>
      <c r="F1245" s="5">
        <v>0</v>
      </c>
      <c r="G1245" s="5">
        <v>0</v>
      </c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6">
        <v>14</v>
      </c>
      <c r="O1245" s="4" t="s">
        <v>19</v>
      </c>
    </row>
    <row r="1246" spans="1:15" ht="14.25" customHeight="1" x14ac:dyDescent="0.25">
      <c r="A1246" s="9">
        <v>44832</v>
      </c>
      <c r="B1246" s="4" t="s">
        <v>14</v>
      </c>
      <c r="C1246" s="4"/>
      <c r="D1246" s="3" t="s">
        <v>845</v>
      </c>
      <c r="E1246" s="5">
        <v>0</v>
      </c>
      <c r="F1246" s="5">
        <v>0</v>
      </c>
      <c r="G1246" s="5">
        <v>0</v>
      </c>
      <c r="H1246" s="5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0</v>
      </c>
      <c r="N1246" s="6">
        <v>14</v>
      </c>
      <c r="O1246" s="4" t="s">
        <v>19</v>
      </c>
    </row>
    <row r="1247" spans="1:15" ht="14.25" customHeight="1" x14ac:dyDescent="0.25">
      <c r="A1247" s="9">
        <v>44832</v>
      </c>
      <c r="B1247" s="4" t="s">
        <v>14</v>
      </c>
      <c r="C1247" s="4"/>
      <c r="D1247" s="3" t="s">
        <v>846</v>
      </c>
      <c r="E1247" s="5">
        <v>0</v>
      </c>
      <c r="F1247" s="5">
        <v>0</v>
      </c>
      <c r="G1247" s="5">
        <v>0</v>
      </c>
      <c r="H1247" s="5">
        <v>0</v>
      </c>
      <c r="I1247" s="5">
        <v>0</v>
      </c>
      <c r="J1247" s="5">
        <v>0</v>
      </c>
      <c r="K1247" s="5">
        <v>0</v>
      </c>
      <c r="L1247" s="5">
        <v>0</v>
      </c>
      <c r="M1247" s="5">
        <v>0</v>
      </c>
      <c r="N1247" s="6">
        <v>24</v>
      </c>
      <c r="O1247" s="4" t="s">
        <v>19</v>
      </c>
    </row>
    <row r="1248" spans="1:15" ht="14.25" customHeight="1" x14ac:dyDescent="0.25">
      <c r="A1248" s="9">
        <v>44832</v>
      </c>
      <c r="B1248" s="4" t="s">
        <v>14</v>
      </c>
      <c r="C1248" s="4"/>
      <c r="D1248" s="3" t="s">
        <v>847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6">
        <v>14</v>
      </c>
      <c r="O1248" s="4" t="s">
        <v>19</v>
      </c>
    </row>
    <row r="1249" spans="1:15" ht="14.25" customHeight="1" x14ac:dyDescent="0.25">
      <c r="A1249" s="9">
        <v>44832</v>
      </c>
      <c r="B1249" s="4" t="s">
        <v>14</v>
      </c>
      <c r="C1249" s="4"/>
      <c r="D1249" s="3" t="s">
        <v>848</v>
      </c>
      <c r="E1249" s="5">
        <v>0</v>
      </c>
      <c r="F1249" s="5">
        <v>0</v>
      </c>
      <c r="G1249" s="5">
        <v>0</v>
      </c>
      <c r="H1249" s="5">
        <v>0</v>
      </c>
      <c r="I1249" s="5">
        <v>0</v>
      </c>
      <c r="J1249" s="5">
        <v>0</v>
      </c>
      <c r="K1249" s="5">
        <v>0</v>
      </c>
      <c r="L1249" s="5">
        <v>0</v>
      </c>
      <c r="M1249" s="5">
        <v>0</v>
      </c>
      <c r="N1249" s="6">
        <v>9</v>
      </c>
      <c r="O1249" s="4" t="s">
        <v>19</v>
      </c>
    </row>
    <row r="1250" spans="1:15" ht="14.25" customHeight="1" x14ac:dyDescent="0.25">
      <c r="A1250" s="9">
        <v>44832</v>
      </c>
      <c r="B1250" s="4" t="s">
        <v>14</v>
      </c>
      <c r="C1250" s="4"/>
      <c r="D1250" s="3" t="s">
        <v>849</v>
      </c>
      <c r="E1250" s="5">
        <v>0</v>
      </c>
      <c r="F1250" s="5">
        <v>0</v>
      </c>
      <c r="G1250" s="5">
        <v>0</v>
      </c>
      <c r="H1250" s="5">
        <v>0</v>
      </c>
      <c r="I1250" s="5">
        <v>0</v>
      </c>
      <c r="J1250" s="5">
        <v>0</v>
      </c>
      <c r="K1250" s="5">
        <v>0</v>
      </c>
      <c r="L1250" s="5">
        <v>0</v>
      </c>
      <c r="M1250" s="5">
        <v>0</v>
      </c>
      <c r="N1250" s="6">
        <f>9.5+7+7+24</f>
        <v>47.5</v>
      </c>
      <c r="O1250" s="4" t="s">
        <v>19</v>
      </c>
    </row>
    <row r="1251" spans="1:15" ht="14.25" customHeight="1" x14ac:dyDescent="0.25">
      <c r="A1251" s="9">
        <v>44832</v>
      </c>
      <c r="B1251" s="4" t="s">
        <v>14</v>
      </c>
      <c r="C1251" s="4"/>
      <c r="D1251" s="3" t="s">
        <v>850</v>
      </c>
      <c r="E1251" s="5">
        <v>0</v>
      </c>
      <c r="F1251" s="5">
        <v>0</v>
      </c>
      <c r="G1251" s="5">
        <v>0</v>
      </c>
      <c r="H1251" s="5">
        <v>0</v>
      </c>
      <c r="I1251" s="5">
        <v>0</v>
      </c>
      <c r="J1251" s="5">
        <v>0</v>
      </c>
      <c r="K1251" s="5">
        <v>0</v>
      </c>
      <c r="L1251" s="5">
        <v>0</v>
      </c>
      <c r="M1251" s="5">
        <v>0</v>
      </c>
      <c r="N1251" s="6">
        <f>17+7</f>
        <v>24</v>
      </c>
      <c r="O1251" s="4" t="s">
        <v>19</v>
      </c>
    </row>
    <row r="1252" spans="1:15" ht="14.25" customHeight="1" x14ac:dyDescent="0.25">
      <c r="A1252" s="9">
        <v>44832</v>
      </c>
      <c r="B1252" s="4" t="s">
        <v>14</v>
      </c>
      <c r="C1252" s="4"/>
      <c r="D1252" s="3" t="s">
        <v>851</v>
      </c>
      <c r="E1252" s="5">
        <v>0</v>
      </c>
      <c r="F1252" s="5">
        <v>0</v>
      </c>
      <c r="G1252" s="5">
        <v>0</v>
      </c>
      <c r="H1252" s="5">
        <v>0</v>
      </c>
      <c r="I1252" s="5">
        <v>0</v>
      </c>
      <c r="J1252" s="5">
        <v>0</v>
      </c>
      <c r="K1252" s="5">
        <v>0</v>
      </c>
      <c r="L1252" s="5">
        <v>0</v>
      </c>
      <c r="M1252" s="5">
        <v>0</v>
      </c>
      <c r="N1252" s="6">
        <v>14</v>
      </c>
      <c r="O1252" s="4" t="s">
        <v>19</v>
      </c>
    </row>
    <row r="1253" spans="1:15" ht="14.25" customHeight="1" x14ac:dyDescent="0.25">
      <c r="A1253" s="9">
        <v>44832</v>
      </c>
      <c r="B1253" s="4" t="s">
        <v>14</v>
      </c>
      <c r="C1253" s="4"/>
      <c r="D1253" s="3" t="s">
        <v>852</v>
      </c>
      <c r="E1253" s="5">
        <v>0</v>
      </c>
      <c r="F1253" s="5">
        <v>0</v>
      </c>
      <c r="G1253" s="5">
        <v>0</v>
      </c>
      <c r="H1253" s="5">
        <v>0</v>
      </c>
      <c r="I1253" s="5">
        <v>0</v>
      </c>
      <c r="J1253" s="5">
        <v>0</v>
      </c>
      <c r="K1253" s="5">
        <v>0</v>
      </c>
      <c r="L1253" s="5">
        <v>0</v>
      </c>
      <c r="M1253" s="5">
        <v>0</v>
      </c>
      <c r="N1253" s="6">
        <v>14</v>
      </c>
      <c r="O1253" s="4" t="s">
        <v>19</v>
      </c>
    </row>
    <row r="1254" spans="1:15" ht="14.25" customHeight="1" x14ac:dyDescent="0.25">
      <c r="A1254" s="9">
        <v>44832</v>
      </c>
      <c r="B1254" s="4" t="s">
        <v>14</v>
      </c>
      <c r="C1254" s="4"/>
      <c r="D1254" s="3" t="s">
        <v>853</v>
      </c>
      <c r="E1254" s="5">
        <v>0</v>
      </c>
      <c r="F1254" s="5">
        <v>0</v>
      </c>
      <c r="G1254" s="5">
        <v>0</v>
      </c>
      <c r="H1254" s="5"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0</v>
      </c>
      <c r="N1254" s="6">
        <v>14</v>
      </c>
      <c r="O1254" s="4" t="s">
        <v>19</v>
      </c>
    </row>
    <row r="1255" spans="1:15" ht="14.25" customHeight="1" x14ac:dyDescent="0.25">
      <c r="A1255" s="9">
        <v>44832</v>
      </c>
      <c r="B1255" s="4" t="s">
        <v>14</v>
      </c>
      <c r="C1255" s="4"/>
      <c r="D1255" s="3" t="s">
        <v>854</v>
      </c>
      <c r="E1255" s="5">
        <v>0</v>
      </c>
      <c r="F1255" s="5">
        <v>0</v>
      </c>
      <c r="G1255" s="5">
        <v>0</v>
      </c>
      <c r="H1255" s="5"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0</v>
      </c>
      <c r="N1255" s="6">
        <f>12+7+24</f>
        <v>43</v>
      </c>
      <c r="O1255" s="4" t="s">
        <v>19</v>
      </c>
    </row>
    <row r="1256" spans="1:15" ht="14.25" customHeight="1" x14ac:dyDescent="0.25">
      <c r="A1256" s="9">
        <v>44832</v>
      </c>
      <c r="B1256" s="4" t="s">
        <v>14</v>
      </c>
      <c r="C1256" s="4"/>
      <c r="D1256" s="3" t="s">
        <v>855</v>
      </c>
      <c r="E1256" s="5">
        <v>0</v>
      </c>
      <c r="F1256" s="5">
        <v>0</v>
      </c>
      <c r="G1256" s="5">
        <v>0</v>
      </c>
      <c r="H1256" s="5">
        <v>0</v>
      </c>
      <c r="I1256" s="5">
        <v>0</v>
      </c>
      <c r="J1256" s="5">
        <v>0</v>
      </c>
      <c r="K1256" s="5">
        <v>0</v>
      </c>
      <c r="L1256" s="5">
        <v>0</v>
      </c>
      <c r="M1256" s="5">
        <v>0</v>
      </c>
      <c r="N1256" s="6">
        <v>0</v>
      </c>
      <c r="O1256" s="4" t="s">
        <v>19</v>
      </c>
    </row>
    <row r="1257" spans="1:15" ht="14.25" customHeight="1" x14ac:dyDescent="0.25">
      <c r="A1257" s="9">
        <v>44832</v>
      </c>
      <c r="B1257" s="4" t="s">
        <v>14</v>
      </c>
      <c r="C1257" s="4"/>
      <c r="D1257" s="3" t="s">
        <v>856</v>
      </c>
      <c r="E1257" s="5">
        <v>0</v>
      </c>
      <c r="F1257" s="5">
        <v>0</v>
      </c>
      <c r="G1257" s="5">
        <v>0</v>
      </c>
      <c r="H1257" s="5">
        <v>0</v>
      </c>
      <c r="I1257" s="5">
        <v>0</v>
      </c>
      <c r="J1257" s="5">
        <v>0</v>
      </c>
      <c r="K1257" s="5">
        <v>0</v>
      </c>
      <c r="L1257" s="5">
        <v>0</v>
      </c>
      <c r="M1257" s="5">
        <v>0</v>
      </c>
      <c r="N1257" s="6">
        <v>19</v>
      </c>
      <c r="O1257" s="4" t="s">
        <v>19</v>
      </c>
    </row>
    <row r="1258" spans="1:15" ht="14.25" customHeight="1" x14ac:dyDescent="0.25">
      <c r="A1258" s="9">
        <v>44832</v>
      </c>
      <c r="B1258" s="4" t="s">
        <v>14</v>
      </c>
      <c r="C1258" s="4"/>
      <c r="D1258" s="3" t="s">
        <v>857</v>
      </c>
      <c r="E1258" s="5">
        <v>0</v>
      </c>
      <c r="F1258" s="5">
        <v>0</v>
      </c>
      <c r="G1258" s="5">
        <v>0</v>
      </c>
      <c r="H1258" s="5">
        <v>0</v>
      </c>
      <c r="I1258" s="5">
        <v>0</v>
      </c>
      <c r="J1258" s="5">
        <v>0</v>
      </c>
      <c r="K1258" s="5">
        <v>0</v>
      </c>
      <c r="L1258" s="5">
        <v>0</v>
      </c>
      <c r="M1258" s="5">
        <v>0</v>
      </c>
      <c r="N1258" s="6">
        <v>14</v>
      </c>
      <c r="O1258" s="4" t="s">
        <v>19</v>
      </c>
    </row>
    <row r="1259" spans="1:15" ht="14.25" customHeight="1" x14ac:dyDescent="0.25">
      <c r="A1259" s="9">
        <v>44832</v>
      </c>
      <c r="B1259" s="4" t="s">
        <v>14</v>
      </c>
      <c r="C1259" s="4"/>
      <c r="D1259" s="3" t="s">
        <v>858</v>
      </c>
      <c r="E1259" s="5">
        <v>0</v>
      </c>
      <c r="F1259" s="5">
        <v>0</v>
      </c>
      <c r="G1259" s="5">
        <v>0</v>
      </c>
      <c r="H1259" s="5">
        <v>0</v>
      </c>
      <c r="I1259" s="5">
        <v>0</v>
      </c>
      <c r="J1259" s="5">
        <v>0</v>
      </c>
      <c r="K1259" s="5">
        <v>0</v>
      </c>
      <c r="L1259" s="5">
        <v>0</v>
      </c>
      <c r="M1259" s="5">
        <v>0</v>
      </c>
      <c r="N1259" s="6">
        <f>27+7+7</f>
        <v>41</v>
      </c>
      <c r="O1259" s="4" t="s">
        <v>19</v>
      </c>
    </row>
    <row r="1260" spans="1:15" ht="14.25" customHeight="1" x14ac:dyDescent="0.25">
      <c r="A1260" s="9">
        <v>44832</v>
      </c>
      <c r="B1260" s="4" t="s">
        <v>14</v>
      </c>
      <c r="C1260" s="4"/>
      <c r="D1260" s="3" t="s">
        <v>859</v>
      </c>
      <c r="E1260" s="5">
        <v>0</v>
      </c>
      <c r="F1260" s="5">
        <v>0</v>
      </c>
      <c r="G1260" s="5">
        <v>0</v>
      </c>
      <c r="H1260" s="5">
        <v>0</v>
      </c>
      <c r="I1260" s="5">
        <v>0</v>
      </c>
      <c r="J1260" s="5">
        <v>0</v>
      </c>
      <c r="K1260" s="5">
        <v>0</v>
      </c>
      <c r="L1260" s="5">
        <v>0</v>
      </c>
      <c r="M1260" s="5">
        <v>0</v>
      </c>
      <c r="N1260" s="6">
        <v>14</v>
      </c>
      <c r="O1260" s="4" t="s">
        <v>19</v>
      </c>
    </row>
    <row r="1261" spans="1:15" ht="14.25" customHeight="1" x14ac:dyDescent="0.25">
      <c r="A1261" s="9">
        <v>44832</v>
      </c>
      <c r="B1261" s="4" t="s">
        <v>14</v>
      </c>
      <c r="C1261" s="4"/>
      <c r="D1261" s="3" t="s">
        <v>860</v>
      </c>
      <c r="E1261" s="5">
        <v>0</v>
      </c>
      <c r="F1261" s="5">
        <v>0</v>
      </c>
      <c r="G1261" s="5">
        <v>0</v>
      </c>
      <c r="H1261" s="5">
        <v>0</v>
      </c>
      <c r="I1261" s="5">
        <v>0</v>
      </c>
      <c r="J1261" s="5">
        <v>0</v>
      </c>
      <c r="K1261" s="5">
        <v>0</v>
      </c>
      <c r="L1261" s="5">
        <v>0</v>
      </c>
      <c r="M1261" s="5">
        <v>0</v>
      </c>
      <c r="N1261" s="6">
        <v>14</v>
      </c>
      <c r="O1261" s="4" t="s">
        <v>19</v>
      </c>
    </row>
    <row r="1262" spans="1:15" ht="14.25" customHeight="1" x14ac:dyDescent="0.25">
      <c r="A1262" s="9">
        <v>44832</v>
      </c>
      <c r="B1262" s="4" t="s">
        <v>14</v>
      </c>
      <c r="C1262" s="4"/>
      <c r="D1262" s="3" t="s">
        <v>861</v>
      </c>
      <c r="E1262" s="5">
        <v>0</v>
      </c>
      <c r="F1262" s="5">
        <v>0</v>
      </c>
      <c r="G1262" s="5">
        <v>0</v>
      </c>
      <c r="H1262" s="5">
        <v>0</v>
      </c>
      <c r="I1262" s="5">
        <v>0</v>
      </c>
      <c r="J1262" s="5">
        <v>0</v>
      </c>
      <c r="K1262" s="5">
        <v>0</v>
      </c>
      <c r="L1262" s="5">
        <v>0</v>
      </c>
      <c r="M1262" s="5">
        <v>0</v>
      </c>
      <c r="N1262" s="6">
        <v>14</v>
      </c>
      <c r="O1262" s="4" t="s">
        <v>19</v>
      </c>
    </row>
    <row r="1263" spans="1:15" ht="14.25" customHeight="1" x14ac:dyDescent="0.25">
      <c r="A1263" s="9">
        <v>44832</v>
      </c>
      <c r="B1263" s="4" t="s">
        <v>14</v>
      </c>
      <c r="C1263" s="4"/>
      <c r="D1263" s="3" t="s">
        <v>862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  <c r="J1263" s="5">
        <v>0</v>
      </c>
      <c r="K1263" s="5">
        <v>0</v>
      </c>
      <c r="L1263" s="5">
        <v>0</v>
      </c>
      <c r="M1263" s="5">
        <v>0</v>
      </c>
      <c r="N1263" s="6">
        <v>39</v>
      </c>
      <c r="O1263" s="4" t="s">
        <v>19</v>
      </c>
    </row>
    <row r="1264" spans="1:15" ht="14.25" customHeight="1" x14ac:dyDescent="0.25">
      <c r="A1264" s="9">
        <v>44832</v>
      </c>
      <c r="B1264" s="4" t="s">
        <v>14</v>
      </c>
      <c r="C1264" s="4"/>
      <c r="D1264" s="3" t="s">
        <v>863</v>
      </c>
      <c r="E1264" s="5">
        <v>0</v>
      </c>
      <c r="F1264" s="5">
        <v>0</v>
      </c>
      <c r="G1264" s="5">
        <v>0</v>
      </c>
      <c r="H1264" s="5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6">
        <v>19</v>
      </c>
      <c r="O1264" s="4" t="s">
        <v>19</v>
      </c>
    </row>
    <row r="1265" spans="1:15" ht="14.25" customHeight="1" x14ac:dyDescent="0.25">
      <c r="A1265" s="9">
        <v>44832</v>
      </c>
      <c r="B1265" s="4" t="s">
        <v>14</v>
      </c>
      <c r="C1265" s="4"/>
      <c r="D1265" s="3" t="s">
        <v>864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0</v>
      </c>
      <c r="M1265" s="5">
        <v>0</v>
      </c>
      <c r="N1265" s="6">
        <f>27+7+2</f>
        <v>36</v>
      </c>
      <c r="O1265" s="4" t="s">
        <v>19</v>
      </c>
    </row>
    <row r="1266" spans="1:15" ht="14.25" customHeight="1" x14ac:dyDescent="0.25">
      <c r="A1266" s="9">
        <v>44832</v>
      </c>
      <c r="B1266" s="4" t="s">
        <v>14</v>
      </c>
      <c r="C1266" s="4"/>
      <c r="D1266" s="3" t="s">
        <v>865</v>
      </c>
      <c r="E1266" s="5">
        <v>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0</v>
      </c>
      <c r="L1266" s="5">
        <v>0</v>
      </c>
      <c r="M1266" s="5">
        <v>0</v>
      </c>
      <c r="N1266" s="6">
        <f>24+7+7</f>
        <v>38</v>
      </c>
      <c r="O1266" s="4" t="s">
        <v>19</v>
      </c>
    </row>
    <row r="1267" spans="1:15" ht="14.25" customHeight="1" x14ac:dyDescent="0.25">
      <c r="A1267" s="9">
        <v>44832</v>
      </c>
      <c r="B1267" s="4" t="s">
        <v>14</v>
      </c>
      <c r="C1267" s="4"/>
      <c r="D1267" s="3" t="s">
        <v>866</v>
      </c>
      <c r="E1267" s="5">
        <v>0</v>
      </c>
      <c r="F1267" s="5">
        <v>0</v>
      </c>
      <c r="G1267" s="5">
        <v>0</v>
      </c>
      <c r="H1267" s="5">
        <v>0</v>
      </c>
      <c r="I1267" s="5">
        <v>0</v>
      </c>
      <c r="J1267" s="5">
        <v>0</v>
      </c>
      <c r="K1267" s="5">
        <v>0</v>
      </c>
      <c r="L1267" s="5">
        <v>0</v>
      </c>
      <c r="M1267" s="5">
        <v>0</v>
      </c>
      <c r="N1267" s="6">
        <f>14+24</f>
        <v>38</v>
      </c>
      <c r="O1267" s="4" t="s">
        <v>20</v>
      </c>
    </row>
    <row r="1268" spans="1:15" ht="14.25" customHeight="1" x14ac:dyDescent="0.25">
      <c r="A1268" s="9">
        <v>44832</v>
      </c>
      <c r="B1268" s="4" t="s">
        <v>14</v>
      </c>
      <c r="C1268" s="4"/>
      <c r="D1268" s="3" t="s">
        <v>867</v>
      </c>
      <c r="E1268" s="5">
        <v>0</v>
      </c>
      <c r="F1268" s="5">
        <v>0</v>
      </c>
      <c r="G1268" s="5">
        <v>0</v>
      </c>
      <c r="H1268" s="5">
        <v>0</v>
      </c>
      <c r="I1268" s="5">
        <v>0</v>
      </c>
      <c r="J1268" s="5">
        <v>0</v>
      </c>
      <c r="K1268" s="5">
        <v>0</v>
      </c>
      <c r="L1268" s="5">
        <v>0</v>
      </c>
      <c r="M1268" s="5">
        <v>0</v>
      </c>
      <c r="N1268" s="6">
        <f>32+7</f>
        <v>39</v>
      </c>
      <c r="O1268" s="4" t="s">
        <v>20</v>
      </c>
    </row>
    <row r="1269" spans="1:15" ht="14.25" customHeight="1" x14ac:dyDescent="0.25">
      <c r="A1269" s="9">
        <v>44832</v>
      </c>
      <c r="B1269" s="4" t="s">
        <v>14</v>
      </c>
      <c r="C1269" s="4"/>
      <c r="D1269" s="3" t="s">
        <v>868</v>
      </c>
      <c r="E1269" s="5">
        <v>0</v>
      </c>
      <c r="F1269" s="5">
        <v>0</v>
      </c>
      <c r="G1269" s="5">
        <v>0</v>
      </c>
      <c r="H1269" s="5">
        <v>0</v>
      </c>
      <c r="I1269" s="5">
        <v>0</v>
      </c>
      <c r="J1269" s="5">
        <v>0</v>
      </c>
      <c r="K1269" s="5">
        <v>0</v>
      </c>
      <c r="L1269" s="5">
        <v>0</v>
      </c>
      <c r="M1269" s="5">
        <v>0</v>
      </c>
      <c r="N1269" s="6">
        <v>14</v>
      </c>
      <c r="O1269" s="4" t="s">
        <v>20</v>
      </c>
    </row>
    <row r="1270" spans="1:15" ht="14.25" customHeight="1" x14ac:dyDescent="0.25">
      <c r="A1270" s="9">
        <v>44832</v>
      </c>
      <c r="B1270" s="4" t="s">
        <v>14</v>
      </c>
      <c r="C1270" s="4"/>
      <c r="D1270" s="3" t="s">
        <v>869</v>
      </c>
      <c r="E1270" s="5">
        <v>0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5">
        <v>0</v>
      </c>
      <c r="M1270" s="5">
        <v>0</v>
      </c>
      <c r="N1270" s="6">
        <f>14+24</f>
        <v>38</v>
      </c>
      <c r="O1270" s="4" t="s">
        <v>20</v>
      </c>
    </row>
    <row r="1271" spans="1:15" ht="14.25" customHeight="1" x14ac:dyDescent="0.25">
      <c r="A1271" s="9">
        <v>44832</v>
      </c>
      <c r="B1271" s="4" t="s">
        <v>14</v>
      </c>
      <c r="C1271" s="4"/>
      <c r="D1271" s="3" t="s">
        <v>870</v>
      </c>
      <c r="E1271" s="5">
        <v>0</v>
      </c>
      <c r="F1271" s="5">
        <v>0</v>
      </c>
      <c r="G1271" s="5">
        <v>0</v>
      </c>
      <c r="H1271" s="5">
        <v>0</v>
      </c>
      <c r="I1271" s="5">
        <v>0</v>
      </c>
      <c r="J1271" s="5">
        <v>0</v>
      </c>
      <c r="K1271" s="5">
        <v>0</v>
      </c>
      <c r="L1271" s="5">
        <v>0</v>
      </c>
      <c r="M1271" s="5">
        <v>0</v>
      </c>
      <c r="N1271" s="6">
        <f>12+7</f>
        <v>19</v>
      </c>
      <c r="O1271" s="4" t="s">
        <v>20</v>
      </c>
    </row>
    <row r="1272" spans="1:15" ht="14.25" customHeight="1" x14ac:dyDescent="0.25">
      <c r="A1272" s="9">
        <v>44832</v>
      </c>
      <c r="B1272" s="4" t="s">
        <v>14</v>
      </c>
      <c r="C1272" s="4"/>
      <c r="D1272" s="3" t="s">
        <v>871</v>
      </c>
      <c r="E1272" s="5">
        <v>0</v>
      </c>
      <c r="F1272" s="5">
        <v>0</v>
      </c>
      <c r="G1272" s="5">
        <v>0</v>
      </c>
      <c r="H1272" s="5">
        <v>0</v>
      </c>
      <c r="I1272" s="5">
        <v>0</v>
      </c>
      <c r="J1272" s="5">
        <v>0</v>
      </c>
      <c r="K1272" s="5">
        <v>0</v>
      </c>
      <c r="L1272" s="5">
        <v>0</v>
      </c>
      <c r="M1272" s="5">
        <v>0</v>
      </c>
      <c r="N1272" s="6">
        <v>19</v>
      </c>
      <c r="O1272" s="4" t="s">
        <v>20</v>
      </c>
    </row>
    <row r="1273" spans="1:15" ht="14.25" customHeight="1" x14ac:dyDescent="0.25">
      <c r="A1273" s="9">
        <v>44832</v>
      </c>
      <c r="B1273" s="4" t="s">
        <v>14</v>
      </c>
      <c r="C1273" s="4"/>
      <c r="D1273" s="3" t="s">
        <v>872</v>
      </c>
      <c r="E1273" s="5">
        <v>0</v>
      </c>
      <c r="F1273" s="5">
        <v>0</v>
      </c>
      <c r="G1273" s="5">
        <v>0</v>
      </c>
      <c r="H1273" s="5">
        <v>0</v>
      </c>
      <c r="I1273" s="5">
        <v>0</v>
      </c>
      <c r="J1273" s="5">
        <v>0</v>
      </c>
      <c r="K1273" s="5">
        <v>0</v>
      </c>
      <c r="L1273" s="5">
        <v>0</v>
      </c>
      <c r="M1273" s="5">
        <v>0</v>
      </c>
      <c r="N1273" s="6">
        <v>14</v>
      </c>
      <c r="O1273" s="4" t="s">
        <v>20</v>
      </c>
    </row>
    <row r="1274" spans="1:15" ht="14.25" customHeight="1" x14ac:dyDescent="0.25">
      <c r="A1274" s="9">
        <v>44832</v>
      </c>
      <c r="B1274" s="4" t="s">
        <v>14</v>
      </c>
      <c r="C1274" s="4"/>
      <c r="D1274" s="3" t="s">
        <v>873</v>
      </c>
      <c r="E1274" s="5">
        <v>0</v>
      </c>
      <c r="F1274" s="5">
        <v>0</v>
      </c>
      <c r="G1274" s="5">
        <v>0</v>
      </c>
      <c r="H1274" s="5">
        <v>0</v>
      </c>
      <c r="I1274" s="5">
        <v>0</v>
      </c>
      <c r="J1274" s="5">
        <v>0</v>
      </c>
      <c r="K1274" s="5">
        <v>0</v>
      </c>
      <c r="L1274" s="5">
        <v>0</v>
      </c>
      <c r="M1274" s="5">
        <v>0</v>
      </c>
      <c r="N1274" s="6">
        <v>14</v>
      </c>
      <c r="O1274" s="4" t="s">
        <v>20</v>
      </c>
    </row>
    <row r="1275" spans="1:15" ht="14.25" customHeight="1" x14ac:dyDescent="0.25">
      <c r="A1275" s="9">
        <v>44832</v>
      </c>
      <c r="B1275" s="4" t="s">
        <v>14</v>
      </c>
      <c r="C1275" s="4"/>
      <c r="D1275" s="3" t="s">
        <v>874</v>
      </c>
      <c r="E1275" s="5">
        <v>0</v>
      </c>
      <c r="F1275" s="5">
        <v>0</v>
      </c>
      <c r="G1275" s="5">
        <v>0</v>
      </c>
      <c r="H1275" s="5">
        <v>0</v>
      </c>
      <c r="I1275" s="5">
        <v>0</v>
      </c>
      <c r="J1275" s="5">
        <v>0</v>
      </c>
      <c r="K1275" s="5">
        <v>0</v>
      </c>
      <c r="L1275" s="5">
        <v>0</v>
      </c>
      <c r="M1275" s="5">
        <v>0</v>
      </c>
      <c r="N1275" s="6">
        <v>14</v>
      </c>
      <c r="O1275" s="4" t="s">
        <v>20</v>
      </c>
    </row>
    <row r="1276" spans="1:15" ht="14.25" customHeight="1" x14ac:dyDescent="0.25">
      <c r="A1276" s="9">
        <v>44832</v>
      </c>
      <c r="B1276" s="4" t="s">
        <v>14</v>
      </c>
      <c r="C1276" s="4"/>
      <c r="D1276" s="3" t="s">
        <v>875</v>
      </c>
      <c r="E1276" s="5">
        <v>0</v>
      </c>
      <c r="F1276" s="5">
        <v>0</v>
      </c>
      <c r="G1276" s="5">
        <v>0</v>
      </c>
      <c r="H1276" s="5">
        <v>0</v>
      </c>
      <c r="I1276" s="5">
        <v>0</v>
      </c>
      <c r="J1276" s="5">
        <v>0</v>
      </c>
      <c r="K1276" s="5">
        <v>0</v>
      </c>
      <c r="L1276" s="5">
        <v>0</v>
      </c>
      <c r="M1276" s="5">
        <v>0</v>
      </c>
      <c r="N1276" s="6">
        <v>14</v>
      </c>
      <c r="O1276" s="4" t="s">
        <v>20</v>
      </c>
    </row>
    <row r="1277" spans="1:15" ht="14.25" customHeight="1" x14ac:dyDescent="0.25">
      <c r="A1277" s="9">
        <v>44832</v>
      </c>
      <c r="B1277" s="4" t="s">
        <v>14</v>
      </c>
      <c r="C1277" s="4"/>
      <c r="D1277" s="3" t="s">
        <v>876</v>
      </c>
      <c r="E1277" s="5">
        <v>0</v>
      </c>
      <c r="F1277" s="5">
        <v>0</v>
      </c>
      <c r="G1277" s="5">
        <v>0</v>
      </c>
      <c r="H1277" s="5">
        <v>0</v>
      </c>
      <c r="I1277" s="5">
        <v>0</v>
      </c>
      <c r="J1277" s="5">
        <v>0</v>
      </c>
      <c r="K1277" s="5">
        <v>0</v>
      </c>
      <c r="L1277" s="5">
        <v>0</v>
      </c>
      <c r="M1277" s="5">
        <v>0</v>
      </c>
      <c r="N1277" s="6">
        <f>14+24</f>
        <v>38</v>
      </c>
      <c r="O1277" s="4" t="s">
        <v>20</v>
      </c>
    </row>
    <row r="1278" spans="1:15" ht="14.25" customHeight="1" x14ac:dyDescent="0.25">
      <c r="A1278" s="9">
        <v>44832</v>
      </c>
      <c r="B1278" s="4" t="s">
        <v>13</v>
      </c>
      <c r="C1278" s="4"/>
      <c r="D1278" s="3" t="s">
        <v>877</v>
      </c>
      <c r="E1278" s="5">
        <v>0</v>
      </c>
      <c r="F1278" s="5">
        <v>0</v>
      </c>
      <c r="G1278" s="5">
        <v>0</v>
      </c>
      <c r="H1278" s="5">
        <v>0</v>
      </c>
      <c r="I1278" s="5">
        <v>0</v>
      </c>
      <c r="J1278" s="5">
        <v>0</v>
      </c>
      <c r="K1278" s="5">
        <v>0</v>
      </c>
      <c r="L1278" s="5">
        <v>0</v>
      </c>
      <c r="M1278" s="5">
        <v>0</v>
      </c>
      <c r="N1278" s="6">
        <v>24</v>
      </c>
      <c r="O1278" s="4" t="s">
        <v>20</v>
      </c>
    </row>
    <row r="1279" spans="1:15" ht="14.25" customHeight="1" x14ac:dyDescent="0.25">
      <c r="A1279" s="9">
        <v>44832</v>
      </c>
      <c r="B1279" s="4" t="s">
        <v>14</v>
      </c>
      <c r="C1279" s="4"/>
      <c r="D1279" s="3" t="s">
        <v>878</v>
      </c>
      <c r="E1279" s="5">
        <v>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0</v>
      </c>
      <c r="N1279" s="6">
        <v>14</v>
      </c>
      <c r="O1279" s="4" t="s">
        <v>20</v>
      </c>
    </row>
    <row r="1280" spans="1:15" ht="14.25" customHeight="1" x14ac:dyDescent="0.25">
      <c r="A1280" s="9">
        <v>44832</v>
      </c>
      <c r="B1280" s="4" t="s">
        <v>14</v>
      </c>
      <c r="C1280" s="4"/>
      <c r="D1280" s="3" t="s">
        <v>879</v>
      </c>
      <c r="E1280" s="5">
        <v>0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6">
        <v>14</v>
      </c>
      <c r="O1280" s="4" t="s">
        <v>20</v>
      </c>
    </row>
    <row r="1281" spans="1:15" ht="14.25" customHeight="1" x14ac:dyDescent="0.25">
      <c r="A1281" s="9">
        <v>44832</v>
      </c>
      <c r="B1281" s="4" t="s">
        <v>14</v>
      </c>
      <c r="C1281" s="4"/>
      <c r="D1281" s="3" t="s">
        <v>427</v>
      </c>
      <c r="E1281" s="5">
        <v>0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0</v>
      </c>
      <c r="N1281" s="6">
        <f>14+24</f>
        <v>38</v>
      </c>
      <c r="O1281" s="4" t="s">
        <v>20</v>
      </c>
    </row>
    <row r="1282" spans="1:15" ht="14.25" customHeight="1" x14ac:dyDescent="0.25">
      <c r="A1282" s="9">
        <v>44832</v>
      </c>
      <c r="B1282" s="4" t="s">
        <v>14</v>
      </c>
      <c r="C1282" s="4"/>
      <c r="D1282" s="3" t="s">
        <v>880</v>
      </c>
      <c r="E1282" s="5">
        <v>0</v>
      </c>
      <c r="F1282" s="5">
        <v>0</v>
      </c>
      <c r="G1282" s="5">
        <v>0</v>
      </c>
      <c r="H1282" s="5">
        <v>0</v>
      </c>
      <c r="I1282" s="5">
        <v>0</v>
      </c>
      <c r="J1282" s="5">
        <v>0</v>
      </c>
      <c r="K1282" s="5">
        <v>0</v>
      </c>
      <c r="L1282" s="5">
        <v>0</v>
      </c>
      <c r="M1282" s="5">
        <v>0</v>
      </c>
      <c r="N1282" s="6">
        <v>14</v>
      </c>
      <c r="O1282" s="4" t="s">
        <v>20</v>
      </c>
    </row>
    <row r="1283" spans="1:15" ht="14.25" customHeight="1" x14ac:dyDescent="0.25">
      <c r="A1283" s="9">
        <v>44832</v>
      </c>
      <c r="B1283" s="4" t="s">
        <v>14</v>
      </c>
      <c r="C1283" s="4"/>
      <c r="D1283" s="3" t="s">
        <v>881</v>
      </c>
      <c r="E1283" s="5">
        <v>0</v>
      </c>
      <c r="F1283" s="5">
        <v>0</v>
      </c>
      <c r="G1283" s="5">
        <v>0</v>
      </c>
      <c r="H1283" s="5">
        <v>0</v>
      </c>
      <c r="I1283" s="5">
        <v>0</v>
      </c>
      <c r="J1283" s="5">
        <v>0</v>
      </c>
      <c r="K1283" s="5">
        <v>0</v>
      </c>
      <c r="L1283" s="5">
        <v>0</v>
      </c>
      <c r="M1283" s="5">
        <v>0</v>
      </c>
      <c r="N1283" s="6">
        <v>14</v>
      </c>
      <c r="O1283" s="4" t="s">
        <v>20</v>
      </c>
    </row>
    <row r="1284" spans="1:15" ht="14.25" customHeight="1" x14ac:dyDescent="0.25">
      <c r="A1284" s="9">
        <v>44832</v>
      </c>
      <c r="B1284" s="4" t="s">
        <v>14</v>
      </c>
      <c r="C1284" s="4"/>
      <c r="D1284" s="3" t="s">
        <v>882</v>
      </c>
      <c r="E1284" s="5">
        <v>0</v>
      </c>
      <c r="F1284" s="5">
        <v>0</v>
      </c>
      <c r="G1284" s="5">
        <v>0</v>
      </c>
      <c r="H1284" s="5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6">
        <v>14</v>
      </c>
      <c r="O1284" s="4" t="s">
        <v>20</v>
      </c>
    </row>
    <row r="1285" spans="1:15" ht="14.25" customHeight="1" x14ac:dyDescent="0.25">
      <c r="A1285" s="9">
        <v>44832</v>
      </c>
      <c r="B1285" s="4" t="s">
        <v>14</v>
      </c>
      <c r="C1285" s="4"/>
      <c r="D1285" s="3" t="s">
        <v>883</v>
      </c>
      <c r="E1285" s="5">
        <v>0</v>
      </c>
      <c r="F1285" s="5">
        <v>0</v>
      </c>
      <c r="G1285" s="5">
        <v>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6">
        <v>14</v>
      </c>
      <c r="O1285" s="4" t="s">
        <v>20</v>
      </c>
    </row>
    <row r="1286" spans="1:15" ht="14.25" customHeight="1" x14ac:dyDescent="0.25">
      <c r="A1286" s="9">
        <v>44832</v>
      </c>
      <c r="B1286" s="4" t="s">
        <v>14</v>
      </c>
      <c r="C1286" s="4"/>
      <c r="D1286" s="3" t="s">
        <v>884</v>
      </c>
      <c r="E1286" s="5">
        <v>0</v>
      </c>
      <c r="F1286" s="5">
        <v>0</v>
      </c>
      <c r="G1286" s="5">
        <v>0</v>
      </c>
      <c r="H1286" s="5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6">
        <v>9</v>
      </c>
      <c r="O1286" s="4" t="s">
        <v>20</v>
      </c>
    </row>
    <row r="1287" spans="1:15" ht="14.25" customHeight="1" x14ac:dyDescent="0.25">
      <c r="A1287" s="9">
        <v>44832</v>
      </c>
      <c r="B1287" s="4" t="s">
        <v>14</v>
      </c>
      <c r="C1287" s="4"/>
      <c r="D1287" s="3" t="s">
        <v>885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  <c r="J1287" s="5">
        <v>0</v>
      </c>
      <c r="K1287" s="5">
        <v>0</v>
      </c>
      <c r="L1287" s="5">
        <v>0</v>
      </c>
      <c r="M1287" s="5">
        <v>0</v>
      </c>
      <c r="N1287" s="6">
        <v>14</v>
      </c>
      <c r="O1287" s="4" t="s">
        <v>20</v>
      </c>
    </row>
    <row r="1288" spans="1:15" ht="14.25" customHeight="1" x14ac:dyDescent="0.25">
      <c r="A1288" s="9">
        <v>44832</v>
      </c>
      <c r="B1288" s="4" t="s">
        <v>14</v>
      </c>
      <c r="C1288" s="4"/>
      <c r="D1288" s="3" t="s">
        <v>886</v>
      </c>
      <c r="E1288" s="5">
        <v>0</v>
      </c>
      <c r="F1288" s="5">
        <v>0</v>
      </c>
      <c r="G1288" s="5">
        <v>0</v>
      </c>
      <c r="H1288" s="5">
        <v>0</v>
      </c>
      <c r="I1288" s="5">
        <v>0</v>
      </c>
      <c r="J1288" s="5">
        <v>0</v>
      </c>
      <c r="K1288" s="5">
        <v>0</v>
      </c>
      <c r="L1288" s="5">
        <v>0</v>
      </c>
      <c r="M1288" s="5">
        <v>0</v>
      </c>
      <c r="N1288" s="6">
        <v>24</v>
      </c>
      <c r="O1288" s="4" t="s">
        <v>20</v>
      </c>
    </row>
    <row r="1289" spans="1:15" ht="14.25" customHeight="1" x14ac:dyDescent="0.25">
      <c r="A1289" s="9">
        <v>44832</v>
      </c>
      <c r="B1289" s="4" t="s">
        <v>14</v>
      </c>
      <c r="C1289" s="4"/>
      <c r="D1289" s="3" t="s">
        <v>887</v>
      </c>
      <c r="E1289" s="5">
        <v>0</v>
      </c>
      <c r="F1289" s="5">
        <v>0</v>
      </c>
      <c r="G1289" s="5">
        <v>0</v>
      </c>
      <c r="H1289" s="5"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0</v>
      </c>
      <c r="N1289" s="6">
        <v>24</v>
      </c>
      <c r="O1289" s="4" t="s">
        <v>20</v>
      </c>
    </row>
    <row r="1290" spans="1:15" ht="14.25" customHeight="1" x14ac:dyDescent="0.25">
      <c r="A1290" s="9">
        <v>44832</v>
      </c>
      <c r="B1290" s="4" t="s">
        <v>14</v>
      </c>
      <c r="C1290" s="4"/>
      <c r="D1290" s="3" t="s">
        <v>888</v>
      </c>
      <c r="E1290" s="5">
        <v>0</v>
      </c>
      <c r="F1290" s="5">
        <v>0</v>
      </c>
      <c r="G1290" s="5">
        <v>0</v>
      </c>
      <c r="H1290" s="5"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6">
        <v>14</v>
      </c>
      <c r="O1290" s="4" t="s">
        <v>20</v>
      </c>
    </row>
    <row r="1291" spans="1:15" ht="14.25" customHeight="1" x14ac:dyDescent="0.25">
      <c r="A1291" s="9">
        <v>44832</v>
      </c>
      <c r="B1291" s="4" t="s">
        <v>14</v>
      </c>
      <c r="C1291" s="4"/>
      <c r="D1291" s="3" t="s">
        <v>889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  <c r="J1291" s="5">
        <v>0</v>
      </c>
      <c r="K1291" s="5">
        <v>0</v>
      </c>
      <c r="L1291" s="5">
        <v>0</v>
      </c>
      <c r="M1291" s="5">
        <v>0</v>
      </c>
      <c r="N1291" s="6">
        <v>14</v>
      </c>
      <c r="O1291" s="4" t="s">
        <v>20</v>
      </c>
    </row>
    <row r="1292" spans="1:15" ht="14.25" customHeight="1" x14ac:dyDescent="0.25">
      <c r="A1292" s="9">
        <v>44832</v>
      </c>
      <c r="B1292" s="4" t="s">
        <v>14</v>
      </c>
      <c r="C1292" s="4"/>
      <c r="D1292" s="3" t="s">
        <v>890</v>
      </c>
      <c r="E1292" s="5">
        <v>0</v>
      </c>
      <c r="F1292" s="5">
        <v>0</v>
      </c>
      <c r="G1292" s="5">
        <v>0</v>
      </c>
      <c r="H1292" s="5"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6">
        <v>14</v>
      </c>
      <c r="O1292" s="4" t="s">
        <v>20</v>
      </c>
    </row>
    <row r="1293" spans="1:15" ht="14.25" customHeight="1" x14ac:dyDescent="0.25">
      <c r="A1293" s="9">
        <v>44832</v>
      </c>
      <c r="B1293" s="4" t="s">
        <v>14</v>
      </c>
      <c r="C1293" s="4"/>
      <c r="D1293" s="3" t="s">
        <v>891</v>
      </c>
      <c r="E1293" s="5">
        <v>0</v>
      </c>
      <c r="F1293" s="5">
        <v>0</v>
      </c>
      <c r="G1293" s="5">
        <v>0</v>
      </c>
      <c r="H1293" s="5">
        <v>0</v>
      </c>
      <c r="I1293" s="5">
        <v>0</v>
      </c>
      <c r="J1293" s="5">
        <v>0</v>
      </c>
      <c r="K1293" s="5">
        <v>0</v>
      </c>
      <c r="L1293" s="5">
        <v>0</v>
      </c>
      <c r="M1293" s="5">
        <v>0</v>
      </c>
      <c r="N1293" s="6">
        <v>14</v>
      </c>
      <c r="O1293" s="4" t="s">
        <v>20</v>
      </c>
    </row>
    <row r="1294" spans="1:15" ht="14.25" customHeight="1" x14ac:dyDescent="0.25">
      <c r="A1294" s="9">
        <v>44832</v>
      </c>
      <c r="B1294" s="4" t="s">
        <v>14</v>
      </c>
      <c r="C1294" s="4"/>
      <c r="D1294" s="3" t="s">
        <v>892</v>
      </c>
      <c r="E1294" s="5">
        <v>0</v>
      </c>
      <c r="F1294" s="5">
        <v>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0</v>
      </c>
      <c r="N1294" s="6">
        <f>7+56.11+24+7</f>
        <v>94.11</v>
      </c>
      <c r="O1294" s="4" t="s">
        <v>20</v>
      </c>
    </row>
    <row r="1295" spans="1:15" ht="14.25" customHeight="1" x14ac:dyDescent="0.25">
      <c r="A1295" s="9">
        <v>44832</v>
      </c>
      <c r="B1295" s="4" t="s">
        <v>14</v>
      </c>
      <c r="C1295" s="4"/>
      <c r="D1295" s="3" t="s">
        <v>893</v>
      </c>
      <c r="E1295" s="5">
        <v>0</v>
      </c>
      <c r="F1295" s="5">
        <v>0</v>
      </c>
      <c r="G1295" s="5">
        <v>0</v>
      </c>
      <c r="H1295" s="5">
        <v>0</v>
      </c>
      <c r="I1295" s="5">
        <v>0</v>
      </c>
      <c r="J1295" s="5">
        <v>0</v>
      </c>
      <c r="K1295" s="5">
        <v>0</v>
      </c>
      <c r="L1295" s="5">
        <v>0</v>
      </c>
      <c r="M1295" s="5">
        <v>0</v>
      </c>
      <c r="N1295" s="6">
        <v>14</v>
      </c>
      <c r="O1295" s="4" t="s">
        <v>20</v>
      </c>
    </row>
    <row r="1296" spans="1:15" ht="14.25" customHeight="1" x14ac:dyDescent="0.25">
      <c r="A1296" s="9">
        <v>44832</v>
      </c>
      <c r="B1296" s="4" t="s">
        <v>14</v>
      </c>
      <c r="C1296" s="4"/>
      <c r="D1296" s="3" t="s">
        <v>894</v>
      </c>
      <c r="E1296" s="5">
        <v>0</v>
      </c>
      <c r="F1296" s="5">
        <v>0</v>
      </c>
      <c r="G1296" s="5">
        <v>0</v>
      </c>
      <c r="H1296" s="5">
        <v>0</v>
      </c>
      <c r="I1296" s="5">
        <v>0</v>
      </c>
      <c r="J1296" s="5">
        <v>0</v>
      </c>
      <c r="K1296" s="5">
        <v>0</v>
      </c>
      <c r="L1296" s="5">
        <v>0</v>
      </c>
      <c r="M1296" s="5">
        <v>0</v>
      </c>
      <c r="N1296" s="6">
        <v>24</v>
      </c>
      <c r="O1296" s="4" t="s">
        <v>20</v>
      </c>
    </row>
    <row r="1297" spans="1:15" ht="14.25" customHeight="1" x14ac:dyDescent="0.25">
      <c r="A1297" s="9">
        <v>44832</v>
      </c>
      <c r="B1297" s="4" t="s">
        <v>14</v>
      </c>
      <c r="C1297" s="4"/>
      <c r="D1297" s="3" t="s">
        <v>895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6">
        <v>14</v>
      </c>
      <c r="O1297" s="4" t="s">
        <v>20</v>
      </c>
    </row>
    <row r="1298" spans="1:15" ht="14.25" customHeight="1" x14ac:dyDescent="0.25">
      <c r="A1298" s="9">
        <v>44832</v>
      </c>
      <c r="B1298" s="4" t="s">
        <v>14</v>
      </c>
      <c r="C1298" s="4"/>
      <c r="D1298" s="3" t="s">
        <v>896</v>
      </c>
      <c r="E1298" s="5">
        <v>0</v>
      </c>
      <c r="F1298" s="5">
        <v>0</v>
      </c>
      <c r="G1298" s="5">
        <v>0</v>
      </c>
      <c r="H1298" s="5"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0</v>
      </c>
      <c r="N1298" s="6">
        <v>14</v>
      </c>
      <c r="O1298" s="4" t="s">
        <v>20</v>
      </c>
    </row>
    <row r="1299" spans="1:15" ht="14.25" customHeight="1" x14ac:dyDescent="0.25">
      <c r="A1299" s="9">
        <v>44832</v>
      </c>
      <c r="B1299" s="4" t="s">
        <v>14</v>
      </c>
      <c r="C1299" s="4"/>
      <c r="D1299" s="3" t="s">
        <v>897</v>
      </c>
      <c r="E1299" s="5">
        <v>0</v>
      </c>
      <c r="F1299" s="5">
        <v>0</v>
      </c>
      <c r="G1299" s="5">
        <v>0</v>
      </c>
      <c r="H1299" s="5">
        <v>0</v>
      </c>
      <c r="I1299" s="5">
        <v>0</v>
      </c>
      <c r="J1299" s="5">
        <v>0</v>
      </c>
      <c r="K1299" s="5">
        <v>0</v>
      </c>
      <c r="L1299" s="5">
        <v>0</v>
      </c>
      <c r="M1299" s="5">
        <v>0</v>
      </c>
      <c r="N1299" s="6">
        <f>27+7+2</f>
        <v>36</v>
      </c>
      <c r="O1299" s="4" t="s">
        <v>20</v>
      </c>
    </row>
    <row r="1300" spans="1:15" ht="14.25" customHeight="1" x14ac:dyDescent="0.25">
      <c r="A1300" s="9">
        <v>44832</v>
      </c>
      <c r="B1300" s="4" t="s">
        <v>14</v>
      </c>
      <c r="C1300" s="4"/>
      <c r="D1300" s="3" t="s">
        <v>898</v>
      </c>
      <c r="E1300" s="5">
        <v>0</v>
      </c>
      <c r="F1300" s="5">
        <v>0</v>
      </c>
      <c r="G1300" s="5">
        <v>0</v>
      </c>
      <c r="H1300" s="5"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6">
        <f>7+12</f>
        <v>19</v>
      </c>
      <c r="O1300" s="4" t="s">
        <v>20</v>
      </c>
    </row>
    <row r="1301" spans="1:15" ht="14.25" customHeight="1" x14ac:dyDescent="0.25">
      <c r="A1301" s="9">
        <v>44832</v>
      </c>
      <c r="B1301" s="4" t="s">
        <v>14</v>
      </c>
      <c r="C1301" s="4"/>
      <c r="D1301" s="3" t="s">
        <v>899</v>
      </c>
      <c r="E1301" s="5">
        <v>0</v>
      </c>
      <c r="F1301" s="5">
        <v>0</v>
      </c>
      <c r="G1301" s="5">
        <v>0</v>
      </c>
      <c r="H1301" s="5">
        <v>0</v>
      </c>
      <c r="I1301" s="5">
        <v>0</v>
      </c>
      <c r="J1301" s="5">
        <v>0</v>
      </c>
      <c r="K1301" s="5">
        <v>0</v>
      </c>
      <c r="L1301" s="5">
        <v>0</v>
      </c>
      <c r="M1301" s="5">
        <v>0</v>
      </c>
      <c r="N1301" s="6">
        <v>14</v>
      </c>
      <c r="O1301" s="4" t="s">
        <v>20</v>
      </c>
    </row>
    <row r="1302" spans="1:15" ht="14.25" customHeight="1" x14ac:dyDescent="0.25">
      <c r="A1302" s="9">
        <v>44832</v>
      </c>
      <c r="B1302" s="4" t="s">
        <v>14</v>
      </c>
      <c r="C1302" s="4"/>
      <c r="D1302" s="3" t="s">
        <v>900</v>
      </c>
      <c r="E1302" s="5">
        <v>0</v>
      </c>
      <c r="F1302" s="5">
        <v>0</v>
      </c>
      <c r="G1302" s="5">
        <v>0</v>
      </c>
      <c r="H1302" s="5">
        <v>0</v>
      </c>
      <c r="I1302" s="5">
        <v>0</v>
      </c>
      <c r="J1302" s="5">
        <v>0</v>
      </c>
      <c r="K1302" s="5">
        <v>0</v>
      </c>
      <c r="L1302" s="5">
        <v>0</v>
      </c>
      <c r="M1302" s="5">
        <v>0</v>
      </c>
      <c r="N1302" s="6">
        <v>14</v>
      </c>
      <c r="O1302" s="4" t="s">
        <v>20</v>
      </c>
    </row>
    <row r="1303" spans="1:15" ht="14.25" customHeight="1" x14ac:dyDescent="0.25">
      <c r="A1303" s="9">
        <v>44832</v>
      </c>
      <c r="B1303" s="4" t="s">
        <v>14</v>
      </c>
      <c r="C1303" s="4"/>
      <c r="D1303" s="3" t="s">
        <v>901</v>
      </c>
      <c r="E1303" s="5">
        <v>0</v>
      </c>
      <c r="F1303" s="5">
        <v>0</v>
      </c>
      <c r="G1303" s="5">
        <v>0</v>
      </c>
      <c r="H1303" s="5">
        <v>0</v>
      </c>
      <c r="I1303" s="5">
        <v>0</v>
      </c>
      <c r="J1303" s="5">
        <v>0</v>
      </c>
      <c r="K1303" s="5">
        <v>0</v>
      </c>
      <c r="L1303" s="5">
        <v>0</v>
      </c>
      <c r="M1303" s="5">
        <v>0</v>
      </c>
      <c r="N1303" s="6">
        <v>14</v>
      </c>
      <c r="O1303" s="4" t="s">
        <v>20</v>
      </c>
    </row>
    <row r="1304" spans="1:15" ht="14.25" customHeight="1" x14ac:dyDescent="0.25">
      <c r="A1304" s="9">
        <v>44832</v>
      </c>
      <c r="B1304" s="4" t="s">
        <v>14</v>
      </c>
      <c r="C1304" s="4"/>
      <c r="D1304" s="3" t="s">
        <v>902</v>
      </c>
      <c r="E1304" s="5">
        <v>0</v>
      </c>
      <c r="F1304" s="5">
        <v>0</v>
      </c>
      <c r="G1304" s="5">
        <v>0</v>
      </c>
      <c r="H1304" s="5">
        <v>0</v>
      </c>
      <c r="I1304" s="5">
        <v>0</v>
      </c>
      <c r="J1304" s="5">
        <v>0</v>
      </c>
      <c r="K1304" s="5">
        <v>0</v>
      </c>
      <c r="L1304" s="5">
        <v>0</v>
      </c>
      <c r="M1304" s="5">
        <v>0</v>
      </c>
      <c r="N1304" s="6">
        <f>14+9.5+27+27+24</f>
        <v>101.5</v>
      </c>
      <c r="O1304" s="4" t="s">
        <v>20</v>
      </c>
    </row>
    <row r="1305" spans="1:15" ht="14.25" customHeight="1" x14ac:dyDescent="0.25">
      <c r="A1305" s="9">
        <v>44832</v>
      </c>
      <c r="B1305" s="4" t="s">
        <v>14</v>
      </c>
      <c r="C1305" s="4"/>
      <c r="D1305" s="3" t="s">
        <v>903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  <c r="J1305" s="5">
        <v>0</v>
      </c>
      <c r="K1305" s="5">
        <v>0</v>
      </c>
      <c r="L1305" s="5">
        <v>0</v>
      </c>
      <c r="M1305" s="5">
        <v>0</v>
      </c>
      <c r="N1305" s="6">
        <v>9.5</v>
      </c>
      <c r="O1305" s="4" t="s">
        <v>20</v>
      </c>
    </row>
    <row r="1306" spans="1:15" ht="14.25" customHeight="1" x14ac:dyDescent="0.25">
      <c r="A1306" s="9">
        <v>44833</v>
      </c>
      <c r="B1306" s="4" t="s">
        <v>15</v>
      </c>
      <c r="C1306" s="4"/>
      <c r="D1306" s="3" t="s">
        <v>25</v>
      </c>
      <c r="E1306" s="5">
        <v>0</v>
      </c>
      <c r="F1306" s="5">
        <v>0</v>
      </c>
      <c r="G1306" s="5">
        <v>0</v>
      </c>
      <c r="H1306" s="5">
        <v>0</v>
      </c>
      <c r="I1306" s="5">
        <v>0</v>
      </c>
      <c r="J1306" s="5">
        <v>0</v>
      </c>
      <c r="K1306" s="5">
        <v>0</v>
      </c>
      <c r="L1306" s="5">
        <v>0</v>
      </c>
      <c r="M1306" s="5">
        <v>0</v>
      </c>
      <c r="N1306" s="6">
        <v>19</v>
      </c>
      <c r="O1306" s="4" t="s">
        <v>20</v>
      </c>
    </row>
    <row r="1307" spans="1:15" ht="14.25" customHeight="1" x14ac:dyDescent="0.25">
      <c r="A1307" s="9">
        <v>44833</v>
      </c>
      <c r="B1307" s="4" t="s">
        <v>15</v>
      </c>
      <c r="C1307" s="4"/>
      <c r="D1307" s="3" t="s">
        <v>26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  <c r="J1307" s="5">
        <v>0</v>
      </c>
      <c r="K1307" s="5">
        <v>0</v>
      </c>
      <c r="L1307" s="5">
        <v>0</v>
      </c>
      <c r="M1307" s="5">
        <v>0</v>
      </c>
      <c r="N1307" s="6">
        <f>7+72+20</f>
        <v>99</v>
      </c>
      <c r="O1307" s="4" t="s">
        <v>20</v>
      </c>
    </row>
    <row r="1308" spans="1:15" ht="14.25" customHeight="1" x14ac:dyDescent="0.25">
      <c r="A1308" s="9">
        <v>44833</v>
      </c>
      <c r="B1308" s="4" t="s">
        <v>15</v>
      </c>
      <c r="C1308" s="4"/>
      <c r="D1308" s="3" t="s">
        <v>27</v>
      </c>
      <c r="E1308" s="5">
        <v>0</v>
      </c>
      <c r="F1308" s="5">
        <v>0</v>
      </c>
      <c r="G1308" s="5">
        <v>0</v>
      </c>
      <c r="H1308" s="5">
        <v>0</v>
      </c>
      <c r="I1308" s="5">
        <v>0</v>
      </c>
      <c r="J1308" s="5">
        <v>0</v>
      </c>
      <c r="K1308" s="5">
        <v>0</v>
      </c>
      <c r="L1308" s="5">
        <v>0</v>
      </c>
      <c r="M1308" s="5">
        <v>0</v>
      </c>
      <c r="N1308" s="6">
        <f>7+27+5</f>
        <v>39</v>
      </c>
      <c r="O1308" s="4" t="s">
        <v>20</v>
      </c>
    </row>
    <row r="1309" spans="1:15" ht="14.25" customHeight="1" x14ac:dyDescent="0.25">
      <c r="A1309" s="9">
        <v>44833</v>
      </c>
      <c r="B1309" s="4" t="s">
        <v>15</v>
      </c>
      <c r="C1309" s="4"/>
      <c r="D1309" s="3" t="s">
        <v>28</v>
      </c>
      <c r="E1309" s="5">
        <v>0</v>
      </c>
      <c r="F1309" s="5">
        <v>0</v>
      </c>
      <c r="G1309" s="5">
        <v>0</v>
      </c>
      <c r="H1309" s="5">
        <v>0</v>
      </c>
      <c r="I1309" s="5">
        <v>0</v>
      </c>
      <c r="J1309" s="5">
        <v>0</v>
      </c>
      <c r="K1309" s="5">
        <v>0</v>
      </c>
      <c r="L1309" s="5">
        <v>0</v>
      </c>
      <c r="M1309" s="5">
        <v>0</v>
      </c>
      <c r="N1309" s="6">
        <f>22+7+10</f>
        <v>39</v>
      </c>
      <c r="O1309" s="4" t="s">
        <v>19</v>
      </c>
    </row>
    <row r="1310" spans="1:15" ht="14.25" customHeight="1" x14ac:dyDescent="0.25">
      <c r="A1310" s="9">
        <v>44833</v>
      </c>
      <c r="B1310" s="4" t="s">
        <v>15</v>
      </c>
      <c r="C1310" s="4"/>
      <c r="D1310" s="3" t="s">
        <v>29</v>
      </c>
      <c r="E1310" s="5">
        <v>0</v>
      </c>
      <c r="F1310" s="5">
        <v>0</v>
      </c>
      <c r="G1310" s="5">
        <v>0</v>
      </c>
      <c r="H1310" s="5">
        <v>0</v>
      </c>
      <c r="I1310" s="5">
        <v>0</v>
      </c>
      <c r="J1310" s="5">
        <v>0</v>
      </c>
      <c r="K1310" s="5">
        <v>0</v>
      </c>
      <c r="L1310" s="5">
        <v>0</v>
      </c>
      <c r="M1310" s="5">
        <v>0</v>
      </c>
      <c r="N1310" s="6">
        <f>22+7+10</f>
        <v>39</v>
      </c>
      <c r="O1310" s="4" t="s">
        <v>19</v>
      </c>
    </row>
    <row r="1311" spans="1:15" ht="14.25" customHeight="1" x14ac:dyDescent="0.25">
      <c r="A1311" s="9">
        <v>44833</v>
      </c>
      <c r="B1311" s="4" t="s">
        <v>15</v>
      </c>
      <c r="C1311" s="4"/>
      <c r="D1311" s="3" t="s">
        <v>30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  <c r="J1311" s="5">
        <v>0</v>
      </c>
      <c r="K1311" s="5">
        <v>0</v>
      </c>
      <c r="L1311" s="5">
        <v>0</v>
      </c>
      <c r="M1311" s="5">
        <v>0</v>
      </c>
      <c r="N1311" s="6">
        <f>2+7+4</f>
        <v>13</v>
      </c>
      <c r="O1311" s="4" t="s">
        <v>19</v>
      </c>
    </row>
    <row r="1312" spans="1:15" ht="14.25" customHeight="1" x14ac:dyDescent="0.25">
      <c r="A1312" s="9">
        <v>44833</v>
      </c>
      <c r="B1312" s="4" t="s">
        <v>15</v>
      </c>
      <c r="C1312" s="4"/>
      <c r="D1312" s="3" t="s">
        <v>31</v>
      </c>
      <c r="E1312" s="5">
        <v>0</v>
      </c>
      <c r="F1312" s="5">
        <v>0</v>
      </c>
      <c r="G1312" s="5">
        <v>0</v>
      </c>
      <c r="H1312" s="5">
        <v>0</v>
      </c>
      <c r="I1312" s="5">
        <v>0</v>
      </c>
      <c r="J1312" s="5">
        <v>0</v>
      </c>
      <c r="K1312" s="5">
        <v>0</v>
      </c>
      <c r="L1312" s="5">
        <v>0</v>
      </c>
      <c r="M1312" s="5">
        <v>0</v>
      </c>
      <c r="N1312" s="6">
        <f>10+7+12</f>
        <v>29</v>
      </c>
      <c r="O1312" s="4" t="s">
        <v>19</v>
      </c>
    </row>
    <row r="1313" spans="1:15" ht="14.25" customHeight="1" x14ac:dyDescent="0.25">
      <c r="A1313" s="9">
        <v>44833</v>
      </c>
      <c r="B1313" s="4" t="s">
        <v>15</v>
      </c>
      <c r="C1313" s="4"/>
      <c r="D1313" s="3" t="s">
        <v>32</v>
      </c>
      <c r="E1313" s="5">
        <v>0</v>
      </c>
      <c r="F1313" s="5">
        <v>0</v>
      </c>
      <c r="G1313" s="5">
        <v>0</v>
      </c>
      <c r="H1313" s="5">
        <v>0</v>
      </c>
      <c r="I1313" s="5">
        <v>0</v>
      </c>
      <c r="J1313" s="5">
        <v>0</v>
      </c>
      <c r="K1313" s="5">
        <v>0</v>
      </c>
      <c r="L1313" s="5">
        <v>0</v>
      </c>
      <c r="M1313" s="5">
        <v>0</v>
      </c>
      <c r="N1313" s="6">
        <f>5+7+7</f>
        <v>19</v>
      </c>
      <c r="O1313" s="4" t="s">
        <v>19</v>
      </c>
    </row>
    <row r="1314" spans="1:15" ht="14.25" customHeight="1" x14ac:dyDescent="0.25">
      <c r="A1314" s="9">
        <v>44833</v>
      </c>
      <c r="B1314" s="4" t="s">
        <v>15</v>
      </c>
      <c r="C1314" s="4"/>
      <c r="D1314" s="3" t="s">
        <v>33</v>
      </c>
      <c r="E1314" s="5">
        <v>0</v>
      </c>
      <c r="F1314" s="5">
        <v>0</v>
      </c>
      <c r="G1314" s="5">
        <v>0</v>
      </c>
      <c r="H1314" s="5">
        <v>0</v>
      </c>
      <c r="I1314" s="5">
        <v>0</v>
      </c>
      <c r="J1314" s="5">
        <v>0</v>
      </c>
      <c r="K1314" s="5">
        <v>0</v>
      </c>
      <c r="L1314" s="5">
        <v>0</v>
      </c>
      <c r="M1314" s="5">
        <v>0</v>
      </c>
      <c r="N1314" s="6">
        <v>14</v>
      </c>
      <c r="O1314" s="4" t="s">
        <v>19</v>
      </c>
    </row>
    <row r="1315" spans="1:15" ht="14.25" customHeight="1" x14ac:dyDescent="0.25">
      <c r="A1315" s="9">
        <v>44833</v>
      </c>
      <c r="B1315" s="4" t="s">
        <v>13</v>
      </c>
      <c r="C1315" s="4"/>
      <c r="D1315" s="3" t="s">
        <v>34</v>
      </c>
      <c r="E1315" s="5">
        <v>0</v>
      </c>
      <c r="F1315" s="5">
        <v>0</v>
      </c>
      <c r="G1315" s="5">
        <v>0</v>
      </c>
      <c r="H1315" s="5">
        <v>0</v>
      </c>
      <c r="I1315" s="5">
        <v>0</v>
      </c>
      <c r="J1315" s="5">
        <v>0</v>
      </c>
      <c r="K1315" s="5">
        <v>0</v>
      </c>
      <c r="L1315" s="5">
        <v>0</v>
      </c>
      <c r="M1315" s="5">
        <v>0</v>
      </c>
      <c r="N1315" s="6">
        <v>28</v>
      </c>
      <c r="O1315" s="4" t="s">
        <v>19</v>
      </c>
    </row>
    <row r="1316" spans="1:15" ht="14.25" customHeight="1" x14ac:dyDescent="0.25">
      <c r="A1316" s="9">
        <v>44833</v>
      </c>
      <c r="B1316" s="4" t="s">
        <v>13</v>
      </c>
      <c r="C1316" s="4"/>
      <c r="D1316" s="3" t="s">
        <v>35</v>
      </c>
      <c r="E1316" s="5">
        <v>0</v>
      </c>
      <c r="F1316" s="5">
        <v>0</v>
      </c>
      <c r="G1316" s="5">
        <v>0</v>
      </c>
      <c r="H1316" s="5">
        <v>0</v>
      </c>
      <c r="I1316" s="5">
        <v>0</v>
      </c>
      <c r="J1316" s="5">
        <v>0</v>
      </c>
      <c r="K1316" s="5">
        <v>0</v>
      </c>
      <c r="L1316" s="5">
        <v>0</v>
      </c>
      <c r="M1316" s="5">
        <v>0</v>
      </c>
      <c r="N1316" s="6">
        <v>9</v>
      </c>
      <c r="O1316" s="4" t="s">
        <v>19</v>
      </c>
    </row>
    <row r="1317" spans="1:15" ht="14.25" customHeight="1" x14ac:dyDescent="0.25">
      <c r="A1317" s="9">
        <v>44833</v>
      </c>
      <c r="B1317" s="4" t="s">
        <v>13</v>
      </c>
      <c r="C1317" s="4"/>
      <c r="D1317" s="3" t="s">
        <v>36</v>
      </c>
      <c r="E1317" s="5">
        <v>0</v>
      </c>
      <c r="F1317" s="5">
        <v>0</v>
      </c>
      <c r="G1317" s="5">
        <v>0</v>
      </c>
      <c r="H1317" s="5">
        <v>0</v>
      </c>
      <c r="I1317" s="5">
        <v>0</v>
      </c>
      <c r="J1317" s="5">
        <v>0</v>
      </c>
      <c r="K1317" s="5">
        <v>0</v>
      </c>
      <c r="L1317" s="5">
        <v>0</v>
      </c>
      <c r="M1317" s="5">
        <v>0</v>
      </c>
      <c r="N1317" s="6">
        <v>9</v>
      </c>
      <c r="O1317" s="4" t="s">
        <v>19</v>
      </c>
    </row>
    <row r="1318" spans="1:15" ht="14.25" customHeight="1" x14ac:dyDescent="0.25">
      <c r="A1318" s="9">
        <v>44833</v>
      </c>
      <c r="B1318" s="4" t="s">
        <v>13</v>
      </c>
      <c r="C1318" s="4"/>
      <c r="D1318" s="3" t="s">
        <v>37</v>
      </c>
      <c r="E1318" s="5">
        <v>0</v>
      </c>
      <c r="F1318" s="5">
        <v>0</v>
      </c>
      <c r="G1318" s="5">
        <v>0</v>
      </c>
      <c r="H1318" s="5">
        <v>0</v>
      </c>
      <c r="I1318" s="5">
        <v>0</v>
      </c>
      <c r="J1318" s="5">
        <v>0</v>
      </c>
      <c r="K1318" s="5">
        <v>0</v>
      </c>
      <c r="L1318" s="5">
        <v>0</v>
      </c>
      <c r="M1318" s="5">
        <v>0</v>
      </c>
      <c r="N1318" s="6">
        <v>9</v>
      </c>
      <c r="O1318" s="4" t="s">
        <v>19</v>
      </c>
    </row>
    <row r="1319" spans="1:15" ht="14.25" customHeight="1" x14ac:dyDescent="0.25">
      <c r="A1319" s="9">
        <v>44833</v>
      </c>
      <c r="B1319" s="4" t="s">
        <v>13</v>
      </c>
      <c r="C1319" s="4"/>
      <c r="D1319" s="3" t="s">
        <v>38</v>
      </c>
      <c r="E1319" s="5">
        <v>0</v>
      </c>
      <c r="F1319" s="5">
        <v>0</v>
      </c>
      <c r="G1319" s="5">
        <v>0</v>
      </c>
      <c r="H1319" s="5">
        <v>0</v>
      </c>
      <c r="I1319" s="5">
        <v>0</v>
      </c>
      <c r="J1319" s="5">
        <v>0</v>
      </c>
      <c r="K1319" s="5">
        <v>0</v>
      </c>
      <c r="L1319" s="5">
        <v>0</v>
      </c>
      <c r="M1319" s="5">
        <v>0</v>
      </c>
      <c r="N1319" s="6">
        <v>9</v>
      </c>
      <c r="O1319" s="4" t="s">
        <v>19</v>
      </c>
    </row>
    <row r="1320" spans="1:15" ht="14.25" customHeight="1" x14ac:dyDescent="0.25">
      <c r="A1320" s="9">
        <v>44833</v>
      </c>
      <c r="B1320" s="4" t="s">
        <v>13</v>
      </c>
      <c r="C1320" s="4"/>
      <c r="D1320" s="3" t="s">
        <v>39</v>
      </c>
      <c r="E1320" s="5">
        <v>0</v>
      </c>
      <c r="F1320" s="5">
        <v>0</v>
      </c>
      <c r="G1320" s="5">
        <v>0</v>
      </c>
      <c r="H1320" s="5">
        <v>0</v>
      </c>
      <c r="I1320" s="5">
        <v>0</v>
      </c>
      <c r="J1320" s="5">
        <v>0</v>
      </c>
      <c r="K1320" s="5">
        <v>0</v>
      </c>
      <c r="L1320" s="5">
        <v>0</v>
      </c>
      <c r="M1320" s="5">
        <v>0</v>
      </c>
      <c r="N1320" s="6">
        <v>9</v>
      </c>
      <c r="O1320" s="4" t="s">
        <v>19</v>
      </c>
    </row>
    <row r="1321" spans="1:15" ht="14.25" customHeight="1" x14ac:dyDescent="0.25">
      <c r="A1321" s="9">
        <v>44833</v>
      </c>
      <c r="B1321" s="4" t="s">
        <v>13</v>
      </c>
      <c r="C1321" s="4"/>
      <c r="D1321" s="3" t="s">
        <v>40</v>
      </c>
      <c r="E1321" s="5">
        <v>0</v>
      </c>
      <c r="F1321" s="5">
        <v>0</v>
      </c>
      <c r="G1321" s="5">
        <v>0</v>
      </c>
      <c r="H1321" s="5">
        <v>0</v>
      </c>
      <c r="I1321" s="5">
        <v>0</v>
      </c>
      <c r="J1321" s="5">
        <v>0</v>
      </c>
      <c r="K1321" s="5">
        <v>0</v>
      </c>
      <c r="L1321" s="5">
        <v>0</v>
      </c>
      <c r="M1321" s="5">
        <v>0</v>
      </c>
      <c r="N1321" s="6">
        <v>9</v>
      </c>
      <c r="O1321" s="4" t="s">
        <v>19</v>
      </c>
    </row>
    <row r="1322" spans="1:15" ht="14.25" customHeight="1" x14ac:dyDescent="0.25">
      <c r="A1322" s="9">
        <v>44833</v>
      </c>
      <c r="B1322" s="4" t="s">
        <v>13</v>
      </c>
      <c r="C1322" s="4"/>
      <c r="D1322" s="3" t="s">
        <v>41</v>
      </c>
      <c r="E1322" s="5">
        <v>0</v>
      </c>
      <c r="F1322" s="5">
        <v>0</v>
      </c>
      <c r="G1322" s="5">
        <v>0</v>
      </c>
      <c r="H1322" s="5">
        <v>0</v>
      </c>
      <c r="I1322" s="5">
        <v>0</v>
      </c>
      <c r="J1322" s="5">
        <v>0</v>
      </c>
      <c r="K1322" s="5">
        <v>0</v>
      </c>
      <c r="L1322" s="5">
        <v>0</v>
      </c>
      <c r="M1322" s="5">
        <v>0</v>
      </c>
      <c r="N1322" s="6">
        <v>14</v>
      </c>
      <c r="O1322" s="4" t="s">
        <v>19</v>
      </c>
    </row>
    <row r="1323" spans="1:15" ht="14.25" customHeight="1" x14ac:dyDescent="0.25">
      <c r="A1323" s="9">
        <v>44833</v>
      </c>
      <c r="B1323" s="4" t="s">
        <v>13</v>
      </c>
      <c r="C1323" s="4"/>
      <c r="D1323" s="3" t="s">
        <v>42</v>
      </c>
      <c r="E1323" s="5">
        <v>0</v>
      </c>
      <c r="F1323" s="5">
        <v>0</v>
      </c>
      <c r="G1323" s="5">
        <v>0</v>
      </c>
      <c r="H1323" s="5">
        <v>0</v>
      </c>
      <c r="I1323" s="5">
        <v>0</v>
      </c>
      <c r="J1323" s="5">
        <v>0</v>
      </c>
      <c r="K1323" s="5">
        <v>0</v>
      </c>
      <c r="L1323" s="5">
        <v>0</v>
      </c>
      <c r="M1323" s="5">
        <v>0</v>
      </c>
      <c r="N1323" s="6">
        <f>14+27</f>
        <v>41</v>
      </c>
      <c r="O1323" s="4" t="s">
        <v>19</v>
      </c>
    </row>
    <row r="1324" spans="1:15" ht="14.25" customHeight="1" x14ac:dyDescent="0.25">
      <c r="A1324" s="9">
        <v>44833</v>
      </c>
      <c r="B1324" s="4" t="s">
        <v>13</v>
      </c>
      <c r="C1324" s="4"/>
      <c r="D1324" s="3" t="s">
        <v>43</v>
      </c>
      <c r="E1324" s="5">
        <v>0</v>
      </c>
      <c r="F1324" s="5">
        <v>0</v>
      </c>
      <c r="G1324" s="5">
        <v>0</v>
      </c>
      <c r="H1324" s="5">
        <v>0</v>
      </c>
      <c r="I1324" s="5">
        <v>0</v>
      </c>
      <c r="J1324" s="5">
        <v>0</v>
      </c>
      <c r="K1324" s="5">
        <v>0</v>
      </c>
      <c r="L1324" s="5">
        <v>0</v>
      </c>
      <c r="M1324" s="5">
        <v>0</v>
      </c>
      <c r="N1324" s="6">
        <v>9</v>
      </c>
      <c r="O1324" s="4" t="s">
        <v>19</v>
      </c>
    </row>
    <row r="1325" spans="1:15" ht="14.25" customHeight="1" x14ac:dyDescent="0.25">
      <c r="A1325" s="9">
        <v>44833</v>
      </c>
      <c r="B1325" s="4" t="s">
        <v>13</v>
      </c>
      <c r="C1325" s="4"/>
      <c r="D1325" s="3" t="s">
        <v>44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  <c r="J1325" s="5">
        <v>0</v>
      </c>
      <c r="K1325" s="5">
        <v>0</v>
      </c>
      <c r="L1325" s="5">
        <v>0</v>
      </c>
      <c r="M1325" s="5">
        <v>0</v>
      </c>
      <c r="N1325" s="6">
        <v>9</v>
      </c>
      <c r="O1325" s="4" t="s">
        <v>19</v>
      </c>
    </row>
    <row r="1326" spans="1:15" ht="14.25" customHeight="1" x14ac:dyDescent="0.25">
      <c r="A1326" s="9">
        <v>44833</v>
      </c>
      <c r="B1326" s="4" t="s">
        <v>13</v>
      </c>
      <c r="C1326" s="4"/>
      <c r="D1326" s="3" t="s">
        <v>45</v>
      </c>
      <c r="E1326" s="5">
        <v>0</v>
      </c>
      <c r="F1326" s="5">
        <v>0</v>
      </c>
      <c r="G1326" s="5">
        <v>0</v>
      </c>
      <c r="H1326" s="5">
        <v>0</v>
      </c>
      <c r="I1326" s="5">
        <v>0</v>
      </c>
      <c r="J1326" s="5">
        <v>0</v>
      </c>
      <c r="K1326" s="5">
        <v>0</v>
      </c>
      <c r="L1326" s="5">
        <v>0</v>
      </c>
      <c r="M1326" s="5">
        <v>0</v>
      </c>
      <c r="N1326" s="6">
        <v>9</v>
      </c>
      <c r="O1326" s="4" t="s">
        <v>19</v>
      </c>
    </row>
    <row r="1327" spans="1:15" ht="14.25" customHeight="1" x14ac:dyDescent="0.25">
      <c r="A1327" s="9">
        <v>44833</v>
      </c>
      <c r="B1327" s="4" t="s">
        <v>13</v>
      </c>
      <c r="C1327" s="4"/>
      <c r="D1327" s="3" t="s">
        <v>46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  <c r="J1327" s="5">
        <v>0</v>
      </c>
      <c r="K1327" s="5">
        <v>0</v>
      </c>
      <c r="L1327" s="5">
        <v>0</v>
      </c>
      <c r="M1327" s="5">
        <v>0</v>
      </c>
      <c r="N1327" s="6">
        <v>9</v>
      </c>
      <c r="O1327" s="4" t="s">
        <v>19</v>
      </c>
    </row>
    <row r="1328" spans="1:15" ht="14.25" customHeight="1" x14ac:dyDescent="0.25">
      <c r="A1328" s="9">
        <v>44833</v>
      </c>
      <c r="B1328" s="4" t="s">
        <v>13</v>
      </c>
      <c r="C1328" s="4"/>
      <c r="D1328" s="3" t="s">
        <v>47</v>
      </c>
      <c r="E1328" s="5">
        <v>0</v>
      </c>
      <c r="F1328" s="5">
        <v>0</v>
      </c>
      <c r="G1328" s="5">
        <v>0</v>
      </c>
      <c r="H1328" s="5">
        <v>0</v>
      </c>
      <c r="I1328" s="5">
        <v>0</v>
      </c>
      <c r="J1328" s="5">
        <v>0</v>
      </c>
      <c r="K1328" s="5">
        <v>0</v>
      </c>
      <c r="L1328" s="5">
        <v>0</v>
      </c>
      <c r="M1328" s="5">
        <v>0</v>
      </c>
      <c r="N1328" s="6">
        <f>27+7+2+2</f>
        <v>38</v>
      </c>
      <c r="O1328" s="4" t="s">
        <v>19</v>
      </c>
    </row>
    <row r="1329" spans="1:15" ht="14.25" customHeight="1" x14ac:dyDescent="0.25">
      <c r="A1329" s="9">
        <v>44833</v>
      </c>
      <c r="B1329" s="4" t="s">
        <v>13</v>
      </c>
      <c r="C1329" s="4"/>
      <c r="D1329" s="3" t="s">
        <v>48</v>
      </c>
      <c r="E1329" s="5">
        <v>0</v>
      </c>
      <c r="F1329" s="5">
        <v>0</v>
      </c>
      <c r="G1329" s="5">
        <v>0</v>
      </c>
      <c r="H1329" s="5">
        <v>0</v>
      </c>
      <c r="I1329" s="5">
        <v>0</v>
      </c>
      <c r="J1329" s="5">
        <v>0</v>
      </c>
      <c r="K1329" s="5">
        <v>0</v>
      </c>
      <c r="L1329" s="5">
        <v>0</v>
      </c>
      <c r="M1329" s="5">
        <v>0</v>
      </c>
      <c r="N1329" s="6">
        <v>9</v>
      </c>
      <c r="O1329" s="4" t="s">
        <v>19</v>
      </c>
    </row>
    <row r="1330" spans="1:15" ht="14.25" customHeight="1" x14ac:dyDescent="0.25">
      <c r="A1330" s="9">
        <v>44833</v>
      </c>
      <c r="B1330" s="4" t="s">
        <v>13</v>
      </c>
      <c r="C1330" s="4"/>
      <c r="D1330" s="3" t="s">
        <v>49</v>
      </c>
      <c r="E1330" s="5">
        <v>0</v>
      </c>
      <c r="F1330" s="5">
        <v>0</v>
      </c>
      <c r="G1330" s="5">
        <v>0</v>
      </c>
      <c r="H1330" s="5">
        <v>0</v>
      </c>
      <c r="I1330" s="5">
        <v>0</v>
      </c>
      <c r="J1330" s="5">
        <v>0</v>
      </c>
      <c r="K1330" s="5">
        <v>0</v>
      </c>
      <c r="L1330" s="5">
        <v>0</v>
      </c>
      <c r="M1330" s="5">
        <v>0</v>
      </c>
      <c r="N1330" s="6">
        <v>9</v>
      </c>
      <c r="O1330" s="4" t="s">
        <v>19</v>
      </c>
    </row>
    <row r="1331" spans="1:15" ht="14.25" customHeight="1" x14ac:dyDescent="0.25">
      <c r="A1331" s="9">
        <v>44833</v>
      </c>
      <c r="B1331" s="4" t="s">
        <v>13</v>
      </c>
      <c r="C1331" s="4"/>
      <c r="D1331" s="3" t="s">
        <v>50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  <c r="J1331" s="5">
        <v>0</v>
      </c>
      <c r="K1331" s="5">
        <v>0</v>
      </c>
      <c r="L1331" s="5">
        <v>0</v>
      </c>
      <c r="M1331" s="5">
        <v>0</v>
      </c>
      <c r="N1331" s="6">
        <v>9</v>
      </c>
      <c r="O1331" s="4" t="s">
        <v>19</v>
      </c>
    </row>
    <row r="1332" spans="1:15" ht="14.25" customHeight="1" x14ac:dyDescent="0.25">
      <c r="A1332" s="9">
        <v>44833</v>
      </c>
      <c r="B1332" s="4" t="s">
        <v>13</v>
      </c>
      <c r="C1332" s="4"/>
      <c r="D1332" s="3" t="s">
        <v>51</v>
      </c>
      <c r="E1332" s="5">
        <v>0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5">
        <v>0</v>
      </c>
      <c r="M1332" s="5">
        <v>0</v>
      </c>
      <c r="N1332" s="6">
        <v>9</v>
      </c>
      <c r="O1332" s="4" t="s">
        <v>19</v>
      </c>
    </row>
    <row r="1333" spans="1:15" ht="14.25" customHeight="1" x14ac:dyDescent="0.25">
      <c r="A1333" s="9">
        <v>44833</v>
      </c>
      <c r="B1333" s="4" t="s">
        <v>13</v>
      </c>
      <c r="C1333" s="4"/>
      <c r="D1333" s="3" t="s">
        <v>52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6">
        <v>9</v>
      </c>
      <c r="O1333" s="4" t="s">
        <v>19</v>
      </c>
    </row>
    <row r="1334" spans="1:15" ht="14.25" customHeight="1" x14ac:dyDescent="0.25">
      <c r="A1334" s="9">
        <v>44833</v>
      </c>
      <c r="B1334" s="4" t="s">
        <v>13</v>
      </c>
      <c r="C1334" s="4"/>
      <c r="D1334" s="3" t="s">
        <v>53</v>
      </c>
      <c r="E1334" s="5">
        <v>0</v>
      </c>
      <c r="F1334" s="5">
        <v>0</v>
      </c>
      <c r="G1334" s="5">
        <v>0</v>
      </c>
      <c r="H1334" s="5">
        <v>0</v>
      </c>
      <c r="I1334" s="5">
        <v>0</v>
      </c>
      <c r="J1334" s="5">
        <v>0</v>
      </c>
      <c r="K1334" s="5">
        <v>0</v>
      </c>
      <c r="L1334" s="5">
        <v>0</v>
      </c>
      <c r="M1334" s="5">
        <v>0</v>
      </c>
      <c r="N1334" s="6">
        <v>9.5</v>
      </c>
      <c r="O1334" s="4" t="s">
        <v>19</v>
      </c>
    </row>
    <row r="1335" spans="1:15" ht="14.25" customHeight="1" x14ac:dyDescent="0.25">
      <c r="A1335" s="9">
        <v>44833</v>
      </c>
      <c r="B1335" s="4" t="s">
        <v>13</v>
      </c>
      <c r="C1335" s="4"/>
      <c r="D1335" s="3" t="s">
        <v>54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  <c r="J1335" s="5">
        <v>0</v>
      </c>
      <c r="K1335" s="5">
        <v>0</v>
      </c>
      <c r="L1335" s="5">
        <v>0</v>
      </c>
      <c r="M1335" s="5">
        <v>0</v>
      </c>
      <c r="N1335" s="6">
        <v>9</v>
      </c>
      <c r="O1335" s="4" t="s">
        <v>20</v>
      </c>
    </row>
    <row r="1336" spans="1:15" ht="14.25" customHeight="1" x14ac:dyDescent="0.25">
      <c r="A1336" s="9">
        <v>44833</v>
      </c>
      <c r="B1336" s="4" t="s">
        <v>13</v>
      </c>
      <c r="C1336" s="4"/>
      <c r="D1336" s="3" t="s">
        <v>55</v>
      </c>
      <c r="E1336" s="5">
        <v>0</v>
      </c>
      <c r="F1336" s="5">
        <v>0</v>
      </c>
      <c r="G1336" s="5">
        <v>0</v>
      </c>
      <c r="H1336" s="5">
        <v>0</v>
      </c>
      <c r="I1336" s="5">
        <v>0</v>
      </c>
      <c r="J1336" s="5">
        <v>0</v>
      </c>
      <c r="K1336" s="5">
        <v>0</v>
      </c>
      <c r="L1336" s="5">
        <v>0</v>
      </c>
      <c r="M1336" s="5">
        <v>0</v>
      </c>
      <c r="N1336" s="6">
        <v>9</v>
      </c>
      <c r="O1336" s="4" t="s">
        <v>20</v>
      </c>
    </row>
    <row r="1337" spans="1:15" ht="14.25" customHeight="1" x14ac:dyDescent="0.25">
      <c r="A1337" s="9">
        <v>44833</v>
      </c>
      <c r="B1337" s="4" t="s">
        <v>13</v>
      </c>
      <c r="C1337" s="4"/>
      <c r="D1337" s="3" t="s">
        <v>56</v>
      </c>
      <c r="E1337" s="5">
        <v>0</v>
      </c>
      <c r="F1337" s="5">
        <v>0</v>
      </c>
      <c r="G1337" s="5">
        <v>0</v>
      </c>
      <c r="H1337" s="5">
        <v>0</v>
      </c>
      <c r="I1337" s="5">
        <v>0</v>
      </c>
      <c r="J1337" s="5">
        <v>0</v>
      </c>
      <c r="K1337" s="5">
        <v>0</v>
      </c>
      <c r="L1337" s="5">
        <v>0</v>
      </c>
      <c r="M1337" s="5">
        <v>0</v>
      </c>
      <c r="N1337" s="6">
        <v>9</v>
      </c>
      <c r="O1337" s="4" t="s">
        <v>20</v>
      </c>
    </row>
    <row r="1338" spans="1:15" ht="14.25" customHeight="1" x14ac:dyDescent="0.25">
      <c r="A1338" s="9">
        <v>44833</v>
      </c>
      <c r="B1338" s="4" t="s">
        <v>13</v>
      </c>
      <c r="C1338" s="4"/>
      <c r="D1338" s="3" t="s">
        <v>57</v>
      </c>
      <c r="E1338" s="5">
        <v>0</v>
      </c>
      <c r="F1338" s="5">
        <v>0</v>
      </c>
      <c r="G1338" s="5">
        <v>0</v>
      </c>
      <c r="H1338" s="5">
        <v>0</v>
      </c>
      <c r="I1338" s="5">
        <v>0</v>
      </c>
      <c r="J1338" s="5">
        <v>0</v>
      </c>
      <c r="K1338" s="5">
        <v>0</v>
      </c>
      <c r="L1338" s="5">
        <v>0</v>
      </c>
      <c r="M1338" s="5">
        <v>0</v>
      </c>
      <c r="N1338" s="6">
        <f>9+27</f>
        <v>36</v>
      </c>
      <c r="O1338" s="4" t="s">
        <v>20</v>
      </c>
    </row>
    <row r="1339" spans="1:15" ht="14.25" customHeight="1" x14ac:dyDescent="0.25">
      <c r="A1339" s="9">
        <v>44833</v>
      </c>
      <c r="B1339" s="4" t="s">
        <v>13</v>
      </c>
      <c r="C1339" s="4"/>
      <c r="D1339" s="3" t="s">
        <v>58</v>
      </c>
      <c r="E1339" s="5">
        <v>0</v>
      </c>
      <c r="F1339" s="5">
        <v>0</v>
      </c>
      <c r="G1339" s="5">
        <v>0</v>
      </c>
      <c r="H1339" s="5">
        <v>0</v>
      </c>
      <c r="I1339" s="5">
        <v>0</v>
      </c>
      <c r="J1339" s="5">
        <v>0</v>
      </c>
      <c r="K1339" s="5">
        <v>0</v>
      </c>
      <c r="L1339" s="5">
        <v>0</v>
      </c>
      <c r="M1339" s="5">
        <v>0</v>
      </c>
      <c r="N1339" s="6">
        <v>9</v>
      </c>
      <c r="O1339" s="4" t="s">
        <v>20</v>
      </c>
    </row>
    <row r="1340" spans="1:15" ht="14.25" customHeight="1" x14ac:dyDescent="0.25">
      <c r="A1340" s="9">
        <v>44833</v>
      </c>
      <c r="B1340" s="4" t="s">
        <v>13</v>
      </c>
      <c r="C1340" s="4"/>
      <c r="D1340" s="3" t="s">
        <v>59</v>
      </c>
      <c r="E1340" s="5">
        <v>0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5">
        <v>0</v>
      </c>
      <c r="M1340" s="5">
        <v>0</v>
      </c>
      <c r="N1340" s="6">
        <v>9</v>
      </c>
      <c r="O1340" s="4" t="s">
        <v>20</v>
      </c>
    </row>
    <row r="1341" spans="1:15" ht="14.25" customHeight="1" x14ac:dyDescent="0.25">
      <c r="A1341" s="9">
        <v>44833</v>
      </c>
      <c r="B1341" s="4" t="s">
        <v>13</v>
      </c>
      <c r="C1341" s="4"/>
      <c r="D1341" s="3" t="s">
        <v>60</v>
      </c>
      <c r="E1341" s="5">
        <v>0</v>
      </c>
      <c r="F1341" s="5">
        <v>0</v>
      </c>
      <c r="G1341" s="5">
        <v>0</v>
      </c>
      <c r="H1341" s="5">
        <v>0</v>
      </c>
      <c r="I1341" s="5">
        <v>0</v>
      </c>
      <c r="J1341" s="5">
        <v>0</v>
      </c>
      <c r="K1341" s="5">
        <v>0</v>
      </c>
      <c r="L1341" s="5">
        <v>0</v>
      </c>
      <c r="M1341" s="5">
        <v>0</v>
      </c>
      <c r="N1341" s="6">
        <v>9</v>
      </c>
      <c r="O1341" s="4" t="s">
        <v>20</v>
      </c>
    </row>
    <row r="1342" spans="1:15" ht="14.25" customHeight="1" x14ac:dyDescent="0.25">
      <c r="A1342" s="9">
        <v>44833</v>
      </c>
      <c r="B1342" s="4" t="s">
        <v>13</v>
      </c>
      <c r="C1342" s="4"/>
      <c r="D1342" s="3" t="s">
        <v>61</v>
      </c>
      <c r="E1342" s="5">
        <v>0</v>
      </c>
      <c r="F1342" s="5">
        <v>0</v>
      </c>
      <c r="G1342" s="5">
        <v>0</v>
      </c>
      <c r="H1342" s="5">
        <v>0</v>
      </c>
      <c r="I1342" s="5">
        <v>0</v>
      </c>
      <c r="J1342" s="5">
        <v>0</v>
      </c>
      <c r="K1342" s="5">
        <v>0</v>
      </c>
      <c r="L1342" s="5">
        <v>0</v>
      </c>
      <c r="M1342" s="5">
        <v>0</v>
      </c>
      <c r="N1342" s="6">
        <v>9</v>
      </c>
      <c r="O1342" s="4" t="s">
        <v>20</v>
      </c>
    </row>
    <row r="1343" spans="1:15" ht="14.25" customHeight="1" x14ac:dyDescent="0.25">
      <c r="A1343" s="9">
        <v>44833</v>
      </c>
      <c r="B1343" s="4" t="s">
        <v>13</v>
      </c>
      <c r="C1343" s="4"/>
      <c r="D1343" s="3" t="s">
        <v>62</v>
      </c>
      <c r="E1343" s="5">
        <v>0</v>
      </c>
      <c r="F1343" s="5">
        <v>0</v>
      </c>
      <c r="G1343" s="5">
        <v>0</v>
      </c>
      <c r="H1343" s="5">
        <v>0</v>
      </c>
      <c r="I1343" s="5">
        <v>0</v>
      </c>
      <c r="J1343" s="5">
        <v>0</v>
      </c>
      <c r="K1343" s="5">
        <v>0</v>
      </c>
      <c r="L1343" s="5">
        <v>0</v>
      </c>
      <c r="M1343" s="5">
        <v>0</v>
      </c>
      <c r="N1343" s="6">
        <v>14</v>
      </c>
      <c r="O1343" s="4" t="s">
        <v>20</v>
      </c>
    </row>
    <row r="1344" spans="1:15" ht="14.25" customHeight="1" x14ac:dyDescent="0.25">
      <c r="A1344" s="9">
        <v>44833</v>
      </c>
      <c r="B1344" s="4" t="s">
        <v>13</v>
      </c>
      <c r="C1344" s="4"/>
      <c r="D1344" s="3" t="s">
        <v>63</v>
      </c>
      <c r="E1344" s="5">
        <v>0</v>
      </c>
      <c r="F1344" s="5">
        <v>0</v>
      </c>
      <c r="G1344" s="5">
        <v>0</v>
      </c>
      <c r="H1344" s="5">
        <v>0</v>
      </c>
      <c r="I1344" s="5">
        <v>0</v>
      </c>
      <c r="J1344" s="5">
        <v>0</v>
      </c>
      <c r="K1344" s="5">
        <v>0</v>
      </c>
      <c r="L1344" s="5">
        <v>0</v>
      </c>
      <c r="M1344" s="5">
        <v>0</v>
      </c>
      <c r="N1344" s="6">
        <v>9</v>
      </c>
      <c r="O1344" s="4" t="s">
        <v>20</v>
      </c>
    </row>
    <row r="1345" spans="1:15" ht="14.25" customHeight="1" x14ac:dyDescent="0.25">
      <c r="A1345" s="9">
        <v>44833</v>
      </c>
      <c r="B1345" s="4" t="s">
        <v>13</v>
      </c>
      <c r="C1345" s="4"/>
      <c r="D1345" s="3" t="s">
        <v>64</v>
      </c>
      <c r="E1345" s="5">
        <v>0</v>
      </c>
      <c r="F1345" s="5">
        <v>0</v>
      </c>
      <c r="G1345" s="5">
        <v>0</v>
      </c>
      <c r="H1345" s="5">
        <v>0</v>
      </c>
      <c r="I1345" s="5">
        <v>0</v>
      </c>
      <c r="J1345" s="5">
        <v>0</v>
      </c>
      <c r="K1345" s="5">
        <v>0</v>
      </c>
      <c r="L1345" s="5">
        <v>0</v>
      </c>
      <c r="M1345" s="5">
        <v>0</v>
      </c>
      <c r="N1345" s="6">
        <v>9</v>
      </c>
      <c r="O1345" s="4" t="s">
        <v>20</v>
      </c>
    </row>
    <row r="1346" spans="1:15" ht="14.25" customHeight="1" x14ac:dyDescent="0.25">
      <c r="A1346" s="9">
        <v>44833</v>
      </c>
      <c r="B1346" s="4" t="s">
        <v>13</v>
      </c>
      <c r="C1346" s="4"/>
      <c r="D1346" s="3" t="s">
        <v>65</v>
      </c>
      <c r="E1346" s="5">
        <v>0</v>
      </c>
      <c r="F1346" s="5">
        <v>0</v>
      </c>
      <c r="G1346" s="5">
        <v>0</v>
      </c>
      <c r="H1346" s="5">
        <v>0</v>
      </c>
      <c r="I1346" s="5">
        <v>0</v>
      </c>
      <c r="J1346" s="5">
        <v>0</v>
      </c>
      <c r="K1346" s="5">
        <v>0</v>
      </c>
      <c r="L1346" s="5">
        <v>0</v>
      </c>
      <c r="M1346" s="5">
        <v>0</v>
      </c>
      <c r="N1346" s="6">
        <v>9</v>
      </c>
      <c r="O1346" s="4" t="s">
        <v>20</v>
      </c>
    </row>
    <row r="1347" spans="1:15" ht="14.25" customHeight="1" x14ac:dyDescent="0.25">
      <c r="A1347" s="9">
        <v>44833</v>
      </c>
      <c r="B1347" s="4" t="s">
        <v>13</v>
      </c>
      <c r="C1347" s="4"/>
      <c r="D1347" s="3" t="s">
        <v>66</v>
      </c>
      <c r="E1347" s="5">
        <v>0</v>
      </c>
      <c r="F1347" s="5">
        <v>0</v>
      </c>
      <c r="G1347" s="5">
        <v>0</v>
      </c>
      <c r="H1347" s="5">
        <v>0</v>
      </c>
      <c r="I1347" s="5">
        <v>0</v>
      </c>
      <c r="J1347" s="5">
        <v>0</v>
      </c>
      <c r="K1347" s="5">
        <v>0</v>
      </c>
      <c r="L1347" s="5">
        <v>0</v>
      </c>
      <c r="M1347" s="5">
        <v>0</v>
      </c>
      <c r="N1347" s="6">
        <v>9</v>
      </c>
      <c r="O1347" s="4" t="s">
        <v>20</v>
      </c>
    </row>
    <row r="1348" spans="1:15" ht="14.25" customHeight="1" x14ac:dyDescent="0.25">
      <c r="A1348" s="9">
        <v>44833</v>
      </c>
      <c r="B1348" s="4" t="s">
        <v>13</v>
      </c>
      <c r="C1348" s="4"/>
      <c r="D1348" s="3" t="s">
        <v>67</v>
      </c>
      <c r="E1348" s="5">
        <v>0</v>
      </c>
      <c r="F1348" s="5">
        <v>0</v>
      </c>
      <c r="G1348" s="5">
        <v>0</v>
      </c>
      <c r="H1348" s="5">
        <v>0</v>
      </c>
      <c r="I1348" s="5">
        <v>0</v>
      </c>
      <c r="J1348" s="5">
        <v>0</v>
      </c>
      <c r="K1348" s="5">
        <v>0</v>
      </c>
      <c r="L1348" s="5">
        <v>0</v>
      </c>
      <c r="M1348" s="5">
        <v>0</v>
      </c>
      <c r="N1348" s="6">
        <v>9</v>
      </c>
      <c r="O1348" s="4" t="s">
        <v>20</v>
      </c>
    </row>
    <row r="1349" spans="1:15" ht="14.25" customHeight="1" x14ac:dyDescent="0.25">
      <c r="A1349" s="9">
        <v>44833</v>
      </c>
      <c r="B1349" s="4" t="s">
        <v>13</v>
      </c>
      <c r="C1349" s="4"/>
      <c r="D1349" s="3" t="s">
        <v>68</v>
      </c>
      <c r="E1349" s="5">
        <v>0</v>
      </c>
      <c r="F1349" s="5">
        <v>0</v>
      </c>
      <c r="G1349" s="5">
        <v>0</v>
      </c>
      <c r="H1349" s="5">
        <v>0</v>
      </c>
      <c r="I1349" s="5">
        <v>0</v>
      </c>
      <c r="J1349" s="5">
        <v>0</v>
      </c>
      <c r="K1349" s="5">
        <v>0</v>
      </c>
      <c r="L1349" s="5">
        <v>0</v>
      </c>
      <c r="M1349" s="5">
        <v>0</v>
      </c>
      <c r="N1349" s="6">
        <v>9</v>
      </c>
      <c r="O1349" s="4" t="s">
        <v>20</v>
      </c>
    </row>
    <row r="1350" spans="1:15" ht="14.25" customHeight="1" x14ac:dyDescent="0.25">
      <c r="A1350" s="9">
        <v>44833</v>
      </c>
      <c r="B1350" s="4" t="s">
        <v>13</v>
      </c>
      <c r="C1350" s="4"/>
      <c r="D1350" s="3" t="s">
        <v>69</v>
      </c>
      <c r="E1350" s="5">
        <v>0</v>
      </c>
      <c r="F1350" s="5">
        <v>0</v>
      </c>
      <c r="G1350" s="5">
        <v>0</v>
      </c>
      <c r="H1350" s="5">
        <v>0</v>
      </c>
      <c r="I1350" s="5">
        <v>0</v>
      </c>
      <c r="J1350" s="5">
        <v>0</v>
      </c>
      <c r="K1350" s="5">
        <v>0</v>
      </c>
      <c r="L1350" s="5">
        <v>0</v>
      </c>
      <c r="M1350" s="5">
        <v>0</v>
      </c>
      <c r="N1350" s="6">
        <f>9+24</f>
        <v>33</v>
      </c>
      <c r="O1350" s="4" t="s">
        <v>20</v>
      </c>
    </row>
    <row r="1351" spans="1:15" ht="14.25" customHeight="1" x14ac:dyDescent="0.25">
      <c r="A1351" s="9">
        <v>44833</v>
      </c>
      <c r="B1351" s="4" t="s">
        <v>13</v>
      </c>
      <c r="C1351" s="4"/>
      <c r="D1351" s="3" t="s">
        <v>70</v>
      </c>
      <c r="E1351" s="5">
        <v>0</v>
      </c>
      <c r="F1351" s="5">
        <v>0</v>
      </c>
      <c r="G1351" s="5">
        <v>0</v>
      </c>
      <c r="H1351" s="5">
        <v>0</v>
      </c>
      <c r="I1351" s="5">
        <v>0</v>
      </c>
      <c r="J1351" s="5">
        <v>0</v>
      </c>
      <c r="K1351" s="5">
        <v>0</v>
      </c>
      <c r="L1351" s="5">
        <v>0</v>
      </c>
      <c r="M1351" s="5">
        <v>0</v>
      </c>
      <c r="N1351" s="6">
        <v>9</v>
      </c>
      <c r="O1351" s="4" t="s">
        <v>20</v>
      </c>
    </row>
    <row r="1352" spans="1:15" ht="14.25" customHeight="1" x14ac:dyDescent="0.25">
      <c r="A1352" s="9">
        <v>44833</v>
      </c>
      <c r="B1352" s="4" t="s">
        <v>13</v>
      </c>
      <c r="C1352" s="4"/>
      <c r="D1352" s="3" t="s">
        <v>71</v>
      </c>
      <c r="E1352" s="5">
        <v>0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5">
        <v>0</v>
      </c>
      <c r="M1352" s="5">
        <v>0</v>
      </c>
      <c r="N1352" s="6">
        <v>9</v>
      </c>
      <c r="O1352" s="4" t="s">
        <v>20</v>
      </c>
    </row>
    <row r="1353" spans="1:15" ht="14.25" customHeight="1" x14ac:dyDescent="0.25">
      <c r="A1353" s="9">
        <v>44833</v>
      </c>
      <c r="B1353" s="4" t="s">
        <v>13</v>
      </c>
      <c r="C1353" s="4"/>
      <c r="D1353" s="3" t="s">
        <v>72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  <c r="J1353" s="5">
        <v>0</v>
      </c>
      <c r="K1353" s="5">
        <v>0</v>
      </c>
      <c r="L1353" s="5">
        <v>0</v>
      </c>
      <c r="M1353" s="5">
        <v>0</v>
      </c>
      <c r="N1353" s="6">
        <v>14</v>
      </c>
      <c r="O1353" s="4" t="s">
        <v>20</v>
      </c>
    </row>
    <row r="1354" spans="1:15" ht="14.25" customHeight="1" x14ac:dyDescent="0.25">
      <c r="A1354" s="9">
        <v>44833</v>
      </c>
      <c r="B1354" s="4" t="s">
        <v>13</v>
      </c>
      <c r="C1354" s="4"/>
      <c r="D1354" s="3" t="s">
        <v>73</v>
      </c>
      <c r="E1354" s="5">
        <v>0</v>
      </c>
      <c r="F1354" s="5">
        <v>0</v>
      </c>
      <c r="G1354" s="5">
        <v>0</v>
      </c>
      <c r="H1354" s="5">
        <v>0</v>
      </c>
      <c r="I1354" s="5">
        <v>0</v>
      </c>
      <c r="J1354" s="5">
        <v>0</v>
      </c>
      <c r="K1354" s="5">
        <v>0</v>
      </c>
      <c r="L1354" s="5">
        <v>0</v>
      </c>
      <c r="M1354" s="5">
        <v>0</v>
      </c>
      <c r="N1354" s="6">
        <v>9</v>
      </c>
      <c r="O1354" s="4" t="s">
        <v>20</v>
      </c>
    </row>
    <row r="1355" spans="1:15" ht="14.25" customHeight="1" x14ac:dyDescent="0.25">
      <c r="A1355" s="9">
        <v>44833</v>
      </c>
      <c r="B1355" s="4" t="s">
        <v>13</v>
      </c>
      <c r="C1355" s="4"/>
      <c r="D1355" s="3" t="s">
        <v>74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  <c r="J1355" s="5">
        <v>0</v>
      </c>
      <c r="K1355" s="5">
        <v>0</v>
      </c>
      <c r="L1355" s="5">
        <v>0</v>
      </c>
      <c r="M1355" s="5">
        <v>0</v>
      </c>
      <c r="N1355" s="6">
        <v>14</v>
      </c>
      <c r="O1355" s="4" t="s">
        <v>20</v>
      </c>
    </row>
    <row r="1356" spans="1:15" ht="14.25" customHeight="1" x14ac:dyDescent="0.25">
      <c r="A1356" s="9">
        <v>44833</v>
      </c>
      <c r="B1356" s="4" t="s">
        <v>13</v>
      </c>
      <c r="C1356" s="4"/>
      <c r="D1356" s="3" t="s">
        <v>75</v>
      </c>
      <c r="E1356" s="5">
        <v>0</v>
      </c>
      <c r="F1356" s="5">
        <v>0</v>
      </c>
      <c r="G1356" s="5">
        <v>0</v>
      </c>
      <c r="H1356" s="5">
        <v>0</v>
      </c>
      <c r="I1356" s="5">
        <v>0</v>
      </c>
      <c r="J1356" s="5">
        <v>0</v>
      </c>
      <c r="K1356" s="5">
        <v>0</v>
      </c>
      <c r="L1356" s="5">
        <v>0</v>
      </c>
      <c r="M1356" s="5">
        <v>0</v>
      </c>
      <c r="N1356" s="6">
        <f>9+9.5+24</f>
        <v>42.5</v>
      </c>
      <c r="O1356" s="4" t="s">
        <v>20</v>
      </c>
    </row>
    <row r="1357" spans="1:15" ht="14.25" customHeight="1" x14ac:dyDescent="0.25">
      <c r="A1357" s="9">
        <v>44833</v>
      </c>
      <c r="B1357" s="4" t="s">
        <v>13</v>
      </c>
      <c r="C1357" s="4"/>
      <c r="D1357" s="3" t="s">
        <v>76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  <c r="J1357" s="5">
        <v>0</v>
      </c>
      <c r="K1357" s="5">
        <v>0</v>
      </c>
      <c r="L1357" s="5">
        <v>0</v>
      </c>
      <c r="M1357" s="5">
        <v>0</v>
      </c>
      <c r="N1357" s="6">
        <v>9</v>
      </c>
      <c r="O1357" s="4" t="s">
        <v>20</v>
      </c>
    </row>
    <row r="1358" spans="1:15" ht="14.25" customHeight="1" x14ac:dyDescent="0.25">
      <c r="A1358" s="9">
        <v>44833</v>
      </c>
      <c r="B1358" s="4" t="s">
        <v>13</v>
      </c>
      <c r="C1358" s="4"/>
      <c r="D1358" s="3" t="s">
        <v>77</v>
      </c>
      <c r="E1358" s="5">
        <v>0</v>
      </c>
      <c r="F1358" s="5">
        <v>0</v>
      </c>
      <c r="G1358" s="5">
        <v>0</v>
      </c>
      <c r="H1358" s="5">
        <v>0</v>
      </c>
      <c r="I1358" s="5">
        <v>0</v>
      </c>
      <c r="J1358" s="5">
        <v>0</v>
      </c>
      <c r="K1358" s="5">
        <v>0</v>
      </c>
      <c r="L1358" s="5">
        <v>0</v>
      </c>
      <c r="M1358" s="5">
        <v>0</v>
      </c>
      <c r="N1358" s="6">
        <v>9</v>
      </c>
      <c r="O1358" s="4" t="s">
        <v>20</v>
      </c>
    </row>
    <row r="1359" spans="1:15" ht="14.25" customHeight="1" x14ac:dyDescent="0.25">
      <c r="A1359" s="9">
        <v>44833</v>
      </c>
      <c r="B1359" s="4" t="s">
        <v>13</v>
      </c>
      <c r="C1359" s="4"/>
      <c r="D1359" s="3" t="s">
        <v>78</v>
      </c>
      <c r="E1359" s="5">
        <v>0</v>
      </c>
      <c r="F1359" s="5">
        <v>0</v>
      </c>
      <c r="G1359" s="5">
        <v>0</v>
      </c>
      <c r="H1359" s="5">
        <v>0</v>
      </c>
      <c r="I1359" s="5">
        <v>0</v>
      </c>
      <c r="J1359" s="5">
        <v>0</v>
      </c>
      <c r="K1359" s="5">
        <v>0</v>
      </c>
      <c r="L1359" s="5">
        <v>0</v>
      </c>
      <c r="M1359" s="5">
        <v>0</v>
      </c>
      <c r="N1359" s="6">
        <v>9</v>
      </c>
      <c r="O1359" s="4" t="s">
        <v>20</v>
      </c>
    </row>
    <row r="1360" spans="1:15" ht="14.25" customHeight="1" x14ac:dyDescent="0.25">
      <c r="A1360" s="9">
        <v>44833</v>
      </c>
      <c r="B1360" s="4" t="s">
        <v>13</v>
      </c>
      <c r="C1360" s="4"/>
      <c r="D1360" s="3" t="s">
        <v>79</v>
      </c>
      <c r="E1360" s="5">
        <v>0</v>
      </c>
      <c r="F1360" s="5">
        <v>0</v>
      </c>
      <c r="G1360" s="5">
        <v>0</v>
      </c>
      <c r="H1360" s="5">
        <v>0</v>
      </c>
      <c r="I1360" s="5">
        <v>0</v>
      </c>
      <c r="J1360" s="5">
        <v>0</v>
      </c>
      <c r="K1360" s="5">
        <v>0</v>
      </c>
      <c r="L1360" s="5">
        <v>0</v>
      </c>
      <c r="M1360" s="5">
        <v>0</v>
      </c>
      <c r="N1360" s="6">
        <v>9</v>
      </c>
      <c r="O1360" s="4" t="s">
        <v>20</v>
      </c>
    </row>
    <row r="1361" spans="1:15" ht="14.25" customHeight="1" x14ac:dyDescent="0.25">
      <c r="A1361" s="9">
        <v>44833</v>
      </c>
      <c r="B1361" s="4" t="s">
        <v>13</v>
      </c>
      <c r="C1361" s="4"/>
      <c r="D1361" s="3" t="s">
        <v>80</v>
      </c>
      <c r="E1361" s="5">
        <v>0</v>
      </c>
      <c r="F1361" s="5">
        <v>0</v>
      </c>
      <c r="G1361" s="5">
        <v>0</v>
      </c>
      <c r="H1361" s="5">
        <v>0</v>
      </c>
      <c r="I1361" s="5">
        <v>0</v>
      </c>
      <c r="J1361" s="5">
        <v>0</v>
      </c>
      <c r="K1361" s="5">
        <v>0</v>
      </c>
      <c r="L1361" s="5">
        <v>0</v>
      </c>
      <c r="M1361" s="5">
        <v>0</v>
      </c>
      <c r="N1361" s="6">
        <v>9</v>
      </c>
      <c r="O1361" s="4" t="s">
        <v>20</v>
      </c>
    </row>
    <row r="1362" spans="1:15" ht="14.25" customHeight="1" x14ac:dyDescent="0.25">
      <c r="A1362" s="9">
        <v>44833</v>
      </c>
      <c r="B1362" s="4" t="s">
        <v>14</v>
      </c>
      <c r="C1362" s="4"/>
      <c r="D1362" s="3" t="s">
        <v>81</v>
      </c>
      <c r="E1362" s="5">
        <v>0</v>
      </c>
      <c r="F1362" s="5">
        <v>0</v>
      </c>
      <c r="G1362" s="5">
        <v>0</v>
      </c>
      <c r="H1362" s="5">
        <v>0</v>
      </c>
      <c r="I1362" s="5">
        <v>0</v>
      </c>
      <c r="J1362" s="5">
        <v>0</v>
      </c>
      <c r="K1362" s="5">
        <v>0</v>
      </c>
      <c r="L1362" s="5">
        <v>0</v>
      </c>
      <c r="M1362" s="5">
        <v>0</v>
      </c>
      <c r="N1362" s="6">
        <f>7+17</f>
        <v>24</v>
      </c>
      <c r="O1362" s="4" t="s">
        <v>19</v>
      </c>
    </row>
    <row r="1363" spans="1:15" ht="14.25" customHeight="1" x14ac:dyDescent="0.25">
      <c r="A1363" s="9">
        <v>44833</v>
      </c>
      <c r="B1363" s="4" t="s">
        <v>14</v>
      </c>
      <c r="C1363" s="4"/>
      <c r="D1363" s="3" t="s">
        <v>82</v>
      </c>
      <c r="E1363" s="5">
        <v>0</v>
      </c>
      <c r="F1363" s="5">
        <v>0</v>
      </c>
      <c r="G1363" s="5">
        <v>0</v>
      </c>
      <c r="H1363" s="5">
        <v>0</v>
      </c>
      <c r="I1363" s="5">
        <v>0</v>
      </c>
      <c r="J1363" s="5">
        <v>0</v>
      </c>
      <c r="K1363" s="5">
        <v>0</v>
      </c>
      <c r="L1363" s="5">
        <v>0</v>
      </c>
      <c r="M1363" s="5">
        <v>0</v>
      </c>
      <c r="N1363" s="6">
        <f>14+27</f>
        <v>41</v>
      </c>
      <c r="O1363" s="4" t="s">
        <v>19</v>
      </c>
    </row>
    <row r="1364" spans="1:15" ht="14.25" customHeight="1" x14ac:dyDescent="0.25">
      <c r="A1364" s="9">
        <v>44833</v>
      </c>
      <c r="B1364" s="4" t="s">
        <v>14</v>
      </c>
      <c r="C1364" s="4"/>
      <c r="D1364" s="3" t="s">
        <v>83</v>
      </c>
      <c r="E1364" s="5">
        <v>0</v>
      </c>
      <c r="F1364" s="5">
        <v>0</v>
      </c>
      <c r="G1364" s="5">
        <v>0</v>
      </c>
      <c r="H1364" s="5">
        <v>0</v>
      </c>
      <c r="I1364" s="5">
        <v>0</v>
      </c>
      <c r="J1364" s="5">
        <v>0</v>
      </c>
      <c r="K1364" s="5">
        <v>0</v>
      </c>
      <c r="L1364" s="5">
        <v>0</v>
      </c>
      <c r="M1364" s="5">
        <v>0</v>
      </c>
      <c r="N1364" s="6">
        <v>14</v>
      </c>
      <c r="O1364" s="4" t="s">
        <v>19</v>
      </c>
    </row>
    <row r="1365" spans="1:15" ht="14.25" customHeight="1" x14ac:dyDescent="0.25">
      <c r="A1365" s="9">
        <v>44833</v>
      </c>
      <c r="B1365" s="4" t="s">
        <v>14</v>
      </c>
      <c r="C1365" s="4"/>
      <c r="D1365" s="3" t="s">
        <v>84</v>
      </c>
      <c r="E1365" s="5">
        <v>0</v>
      </c>
      <c r="F1365" s="5">
        <v>0</v>
      </c>
      <c r="G1365" s="5">
        <v>0</v>
      </c>
      <c r="H1365" s="5">
        <v>0</v>
      </c>
      <c r="I1365" s="5">
        <v>0</v>
      </c>
      <c r="J1365" s="5">
        <v>0</v>
      </c>
      <c r="K1365" s="5">
        <v>0</v>
      </c>
      <c r="L1365" s="5">
        <v>0</v>
      </c>
      <c r="M1365" s="5">
        <v>0</v>
      </c>
      <c r="N1365" s="6">
        <f>9+7</f>
        <v>16</v>
      </c>
      <c r="O1365" s="4" t="s">
        <v>19</v>
      </c>
    </row>
    <row r="1366" spans="1:15" ht="14.25" customHeight="1" x14ac:dyDescent="0.25">
      <c r="A1366" s="9">
        <v>44833</v>
      </c>
      <c r="B1366" s="4" t="s">
        <v>14</v>
      </c>
      <c r="C1366" s="4"/>
      <c r="D1366" s="3" t="s">
        <v>85</v>
      </c>
      <c r="E1366" s="5">
        <v>0</v>
      </c>
      <c r="F1366" s="5">
        <v>0</v>
      </c>
      <c r="G1366" s="5">
        <v>0</v>
      </c>
      <c r="H1366" s="5">
        <v>0</v>
      </c>
      <c r="I1366" s="5">
        <v>0</v>
      </c>
      <c r="J1366" s="5">
        <v>0</v>
      </c>
      <c r="K1366" s="5">
        <v>0</v>
      </c>
      <c r="L1366" s="5">
        <v>0</v>
      </c>
      <c r="M1366" s="5">
        <v>0</v>
      </c>
      <c r="N1366" s="6">
        <v>14</v>
      </c>
      <c r="O1366" s="4" t="s">
        <v>19</v>
      </c>
    </row>
    <row r="1367" spans="1:15" ht="14.25" customHeight="1" x14ac:dyDescent="0.25">
      <c r="A1367" s="9">
        <v>44833</v>
      </c>
      <c r="B1367" s="4" t="s">
        <v>14</v>
      </c>
      <c r="C1367" s="4"/>
      <c r="D1367" s="3" t="s">
        <v>86</v>
      </c>
      <c r="E1367" s="5">
        <v>0</v>
      </c>
      <c r="F1367" s="5">
        <v>0</v>
      </c>
      <c r="G1367" s="5">
        <v>0</v>
      </c>
      <c r="H1367" s="5">
        <v>0</v>
      </c>
      <c r="I1367" s="5">
        <v>0</v>
      </c>
      <c r="J1367" s="5">
        <v>0</v>
      </c>
      <c r="K1367" s="5">
        <v>0</v>
      </c>
      <c r="L1367" s="5">
        <v>0</v>
      </c>
      <c r="M1367" s="5">
        <v>0</v>
      </c>
      <c r="N1367" s="6">
        <v>14</v>
      </c>
      <c r="O1367" s="4" t="s">
        <v>19</v>
      </c>
    </row>
    <row r="1368" spans="1:15" ht="14.25" customHeight="1" x14ac:dyDescent="0.25">
      <c r="A1368" s="9">
        <v>44833</v>
      </c>
      <c r="B1368" s="4" t="s">
        <v>14</v>
      </c>
      <c r="C1368" s="4"/>
      <c r="D1368" s="3" t="s">
        <v>87</v>
      </c>
      <c r="E1368" s="5">
        <v>0</v>
      </c>
      <c r="F1368" s="5">
        <v>0</v>
      </c>
      <c r="G1368" s="5">
        <v>0</v>
      </c>
      <c r="H1368" s="5">
        <v>0</v>
      </c>
      <c r="I1368" s="5">
        <v>0</v>
      </c>
      <c r="J1368" s="5">
        <v>0</v>
      </c>
      <c r="K1368" s="5">
        <v>0</v>
      </c>
      <c r="L1368" s="5">
        <v>0</v>
      </c>
      <c r="M1368" s="5">
        <v>0</v>
      </c>
      <c r="N1368" s="6">
        <v>14</v>
      </c>
      <c r="O1368" s="4" t="s">
        <v>19</v>
      </c>
    </row>
    <row r="1369" spans="1:15" ht="14.25" customHeight="1" x14ac:dyDescent="0.25">
      <c r="A1369" s="9">
        <v>44833</v>
      </c>
      <c r="B1369" s="4" t="s">
        <v>14</v>
      </c>
      <c r="C1369" s="4"/>
      <c r="D1369" s="3" t="s">
        <v>88</v>
      </c>
      <c r="E1369" s="5">
        <v>0</v>
      </c>
      <c r="F1369" s="5">
        <v>0</v>
      </c>
      <c r="G1369" s="5">
        <v>0</v>
      </c>
      <c r="H1369" s="5">
        <v>0</v>
      </c>
      <c r="I1369" s="5">
        <v>0</v>
      </c>
      <c r="J1369" s="5">
        <v>0</v>
      </c>
      <c r="K1369" s="5">
        <v>0</v>
      </c>
      <c r="L1369" s="5">
        <v>0</v>
      </c>
      <c r="M1369" s="5">
        <v>0</v>
      </c>
      <c r="N1369" s="6">
        <v>11</v>
      </c>
      <c r="O1369" s="4" t="s">
        <v>19</v>
      </c>
    </row>
    <row r="1370" spans="1:15" ht="14.25" customHeight="1" x14ac:dyDescent="0.25">
      <c r="A1370" s="9">
        <v>44833</v>
      </c>
      <c r="B1370" s="4" t="s">
        <v>14</v>
      </c>
      <c r="C1370" s="4"/>
      <c r="D1370" s="3" t="s">
        <v>89</v>
      </c>
      <c r="E1370" s="5">
        <v>0</v>
      </c>
      <c r="F1370" s="5">
        <v>0</v>
      </c>
      <c r="G1370" s="5">
        <v>0</v>
      </c>
      <c r="H1370" s="5">
        <v>0</v>
      </c>
      <c r="I1370" s="5">
        <v>0</v>
      </c>
      <c r="J1370" s="5">
        <v>0</v>
      </c>
      <c r="K1370" s="5">
        <v>0</v>
      </c>
      <c r="L1370" s="5">
        <v>0</v>
      </c>
      <c r="M1370" s="5">
        <v>0</v>
      </c>
      <c r="N1370" s="6">
        <f>22+7</f>
        <v>29</v>
      </c>
      <c r="O1370" s="4" t="s">
        <v>19</v>
      </c>
    </row>
    <row r="1371" spans="1:15" ht="14.25" customHeight="1" x14ac:dyDescent="0.25">
      <c r="A1371" s="9">
        <v>44833</v>
      </c>
      <c r="B1371" s="4" t="s">
        <v>14</v>
      </c>
      <c r="C1371" s="4"/>
      <c r="D1371" s="3" t="s">
        <v>90</v>
      </c>
      <c r="E1371" s="5">
        <v>0</v>
      </c>
      <c r="F1371" s="5">
        <v>0</v>
      </c>
      <c r="G1371" s="5">
        <v>0</v>
      </c>
      <c r="H1371" s="5">
        <v>0</v>
      </c>
      <c r="I1371" s="5">
        <v>0</v>
      </c>
      <c r="J1371" s="5">
        <v>0</v>
      </c>
      <c r="K1371" s="5">
        <v>0</v>
      </c>
      <c r="L1371" s="5">
        <v>0</v>
      </c>
      <c r="M1371" s="5">
        <v>0</v>
      </c>
      <c r="N1371" s="6">
        <f>7+52</f>
        <v>59</v>
      </c>
      <c r="O1371" s="4" t="s">
        <v>19</v>
      </c>
    </row>
    <row r="1372" spans="1:15" ht="14.25" customHeight="1" x14ac:dyDescent="0.25">
      <c r="A1372" s="9">
        <v>44833</v>
      </c>
      <c r="B1372" s="4" t="s">
        <v>14</v>
      </c>
      <c r="C1372" s="4"/>
      <c r="D1372" s="3" t="s">
        <v>91</v>
      </c>
      <c r="E1372" s="5">
        <v>0</v>
      </c>
      <c r="F1372" s="5">
        <v>0</v>
      </c>
      <c r="G1372" s="5">
        <v>0</v>
      </c>
      <c r="H1372" s="5">
        <v>0</v>
      </c>
      <c r="I1372" s="5">
        <v>0</v>
      </c>
      <c r="J1372" s="5">
        <v>0</v>
      </c>
      <c r="K1372" s="5">
        <v>0</v>
      </c>
      <c r="L1372" s="5">
        <v>0</v>
      </c>
      <c r="M1372" s="5">
        <v>0</v>
      </c>
      <c r="N1372" s="6">
        <v>14</v>
      </c>
      <c r="O1372" s="4" t="s">
        <v>19</v>
      </c>
    </row>
    <row r="1373" spans="1:15" ht="14.25" customHeight="1" x14ac:dyDescent="0.25">
      <c r="A1373" s="9">
        <v>44833</v>
      </c>
      <c r="B1373" s="4" t="s">
        <v>14</v>
      </c>
      <c r="C1373" s="4"/>
      <c r="D1373" s="3" t="s">
        <v>92</v>
      </c>
      <c r="E1373" s="5">
        <v>0</v>
      </c>
      <c r="F1373" s="5">
        <v>0</v>
      </c>
      <c r="G1373" s="5">
        <v>0</v>
      </c>
      <c r="H1373" s="5">
        <v>0</v>
      </c>
      <c r="I1373" s="5">
        <v>0</v>
      </c>
      <c r="J1373" s="5">
        <v>0</v>
      </c>
      <c r="K1373" s="5">
        <v>0</v>
      </c>
      <c r="L1373" s="5">
        <v>0</v>
      </c>
      <c r="M1373" s="5">
        <v>0</v>
      </c>
      <c r="N1373" s="6">
        <f>27+7+7</f>
        <v>41</v>
      </c>
      <c r="O1373" s="4" t="s">
        <v>19</v>
      </c>
    </row>
    <row r="1374" spans="1:15" ht="14.25" customHeight="1" x14ac:dyDescent="0.25">
      <c r="A1374" s="9">
        <v>44833</v>
      </c>
      <c r="B1374" s="4" t="s">
        <v>14</v>
      </c>
      <c r="C1374" s="4"/>
      <c r="D1374" s="3" t="s">
        <v>93</v>
      </c>
      <c r="E1374" s="5">
        <v>0</v>
      </c>
      <c r="F1374" s="5">
        <v>0</v>
      </c>
      <c r="G1374" s="5">
        <v>0</v>
      </c>
      <c r="H1374" s="5">
        <v>0</v>
      </c>
      <c r="I1374" s="5">
        <v>0</v>
      </c>
      <c r="J1374" s="5">
        <v>0</v>
      </c>
      <c r="K1374" s="5">
        <v>0</v>
      </c>
      <c r="L1374" s="5">
        <v>0</v>
      </c>
      <c r="M1374" s="5">
        <v>0</v>
      </c>
      <c r="N1374" s="6">
        <v>14</v>
      </c>
      <c r="O1374" s="4" t="s">
        <v>19</v>
      </c>
    </row>
    <row r="1375" spans="1:15" ht="14.25" customHeight="1" x14ac:dyDescent="0.25">
      <c r="A1375" s="9">
        <v>44833</v>
      </c>
      <c r="B1375" s="4" t="s">
        <v>14</v>
      </c>
      <c r="C1375" s="4"/>
      <c r="D1375" s="3" t="s">
        <v>94</v>
      </c>
      <c r="E1375" s="5">
        <v>0</v>
      </c>
      <c r="F1375" s="5">
        <v>0</v>
      </c>
      <c r="G1375" s="5">
        <v>0</v>
      </c>
      <c r="H1375" s="5">
        <v>0</v>
      </c>
      <c r="I1375" s="5">
        <v>0</v>
      </c>
      <c r="J1375" s="5">
        <v>0</v>
      </c>
      <c r="K1375" s="5">
        <v>0</v>
      </c>
      <c r="L1375" s="5">
        <v>0</v>
      </c>
      <c r="M1375" s="5">
        <v>0</v>
      </c>
      <c r="N1375" s="6">
        <v>14</v>
      </c>
      <c r="O1375" s="4" t="s">
        <v>19</v>
      </c>
    </row>
    <row r="1376" spans="1:15" ht="14.25" customHeight="1" x14ac:dyDescent="0.25">
      <c r="A1376" s="9">
        <v>44833</v>
      </c>
      <c r="B1376" s="4" t="s">
        <v>14</v>
      </c>
      <c r="C1376" s="4"/>
      <c r="D1376" s="3" t="s">
        <v>95</v>
      </c>
      <c r="E1376" s="5">
        <v>0</v>
      </c>
      <c r="F1376" s="5">
        <v>0</v>
      </c>
      <c r="G1376" s="5">
        <v>0</v>
      </c>
      <c r="H1376" s="5">
        <v>0</v>
      </c>
      <c r="I1376" s="5">
        <v>0</v>
      </c>
      <c r="J1376" s="5">
        <v>0</v>
      </c>
      <c r="K1376" s="5">
        <v>0</v>
      </c>
      <c r="L1376" s="5">
        <v>0</v>
      </c>
      <c r="M1376" s="5">
        <v>0</v>
      </c>
      <c r="N1376" s="6">
        <f>24+7+7+2</f>
        <v>40</v>
      </c>
      <c r="O1376" s="4" t="s">
        <v>19</v>
      </c>
    </row>
    <row r="1377" spans="1:15" ht="14.25" customHeight="1" x14ac:dyDescent="0.25">
      <c r="A1377" s="9">
        <v>44833</v>
      </c>
      <c r="B1377" s="4" t="s">
        <v>14</v>
      </c>
      <c r="C1377" s="4"/>
      <c r="D1377" s="3" t="s">
        <v>96</v>
      </c>
      <c r="E1377" s="5">
        <v>0</v>
      </c>
      <c r="F1377" s="5">
        <v>0</v>
      </c>
      <c r="G1377" s="5">
        <v>0</v>
      </c>
      <c r="H1377" s="5">
        <v>0</v>
      </c>
      <c r="I1377" s="5">
        <v>0</v>
      </c>
      <c r="J1377" s="5">
        <v>0</v>
      </c>
      <c r="K1377" s="5">
        <v>0</v>
      </c>
      <c r="L1377" s="5">
        <v>0</v>
      </c>
      <c r="M1377" s="5">
        <v>0</v>
      </c>
      <c r="N1377" s="6">
        <f>17+7</f>
        <v>24</v>
      </c>
      <c r="O1377" s="4" t="s">
        <v>19</v>
      </c>
    </row>
    <row r="1378" spans="1:15" ht="14.25" customHeight="1" x14ac:dyDescent="0.25">
      <c r="A1378" s="9">
        <v>44833</v>
      </c>
      <c r="B1378" s="4" t="s">
        <v>14</v>
      </c>
      <c r="C1378" s="4"/>
      <c r="D1378" s="3" t="s">
        <v>97</v>
      </c>
      <c r="E1378" s="5">
        <v>0</v>
      </c>
      <c r="F1378" s="5">
        <v>0</v>
      </c>
      <c r="G1378" s="5">
        <v>0</v>
      </c>
      <c r="H1378" s="5">
        <v>0</v>
      </c>
      <c r="I1378" s="5">
        <v>0</v>
      </c>
      <c r="J1378" s="5">
        <v>0</v>
      </c>
      <c r="K1378" s="5">
        <v>0</v>
      </c>
      <c r="L1378" s="5">
        <v>0</v>
      </c>
      <c r="M1378" s="5">
        <v>0</v>
      </c>
      <c r="N1378" s="6">
        <v>14</v>
      </c>
      <c r="O1378" s="4" t="s">
        <v>19</v>
      </c>
    </row>
    <row r="1379" spans="1:15" ht="14.25" customHeight="1" x14ac:dyDescent="0.25">
      <c r="A1379" s="9">
        <v>44833</v>
      </c>
      <c r="B1379" s="4" t="s">
        <v>14</v>
      </c>
      <c r="C1379" s="4"/>
      <c r="D1379" s="3" t="s">
        <v>98</v>
      </c>
      <c r="E1379" s="5">
        <v>0</v>
      </c>
      <c r="F1379" s="5">
        <v>0</v>
      </c>
      <c r="G1379" s="5">
        <v>0</v>
      </c>
      <c r="H1379" s="5">
        <v>0</v>
      </c>
      <c r="I1379" s="5">
        <v>0</v>
      </c>
      <c r="J1379" s="5">
        <v>0</v>
      </c>
      <c r="K1379" s="5">
        <v>0</v>
      </c>
      <c r="L1379" s="5">
        <v>0</v>
      </c>
      <c r="M1379" s="5">
        <v>0</v>
      </c>
      <c r="N1379" s="6">
        <v>14</v>
      </c>
      <c r="O1379" s="4" t="s">
        <v>19</v>
      </c>
    </row>
    <row r="1380" spans="1:15" ht="14.25" customHeight="1" x14ac:dyDescent="0.25">
      <c r="A1380" s="9">
        <v>44833</v>
      </c>
      <c r="B1380" s="4" t="s">
        <v>14</v>
      </c>
      <c r="C1380" s="4"/>
      <c r="D1380" s="3" t="s">
        <v>99</v>
      </c>
      <c r="E1380" s="5">
        <v>0</v>
      </c>
      <c r="F1380" s="5">
        <v>0</v>
      </c>
      <c r="G1380" s="5">
        <v>0</v>
      </c>
      <c r="H1380" s="5">
        <v>0</v>
      </c>
      <c r="I1380" s="5">
        <v>0</v>
      </c>
      <c r="J1380" s="5">
        <v>0</v>
      </c>
      <c r="K1380" s="5">
        <v>0</v>
      </c>
      <c r="L1380" s="5">
        <v>0</v>
      </c>
      <c r="M1380" s="5">
        <v>0</v>
      </c>
      <c r="N1380" s="6">
        <v>14</v>
      </c>
      <c r="O1380" s="4" t="s">
        <v>19</v>
      </c>
    </row>
    <row r="1381" spans="1:15" ht="14.25" customHeight="1" x14ac:dyDescent="0.25">
      <c r="A1381" s="9">
        <v>44833</v>
      </c>
      <c r="B1381" s="4" t="s">
        <v>14</v>
      </c>
      <c r="C1381" s="4"/>
      <c r="D1381" s="3" t="s">
        <v>100</v>
      </c>
      <c r="E1381" s="5">
        <v>0</v>
      </c>
      <c r="F1381" s="5">
        <v>0</v>
      </c>
      <c r="G1381" s="5">
        <v>0</v>
      </c>
      <c r="H1381" s="5">
        <v>0</v>
      </c>
      <c r="I1381" s="5">
        <v>0</v>
      </c>
      <c r="J1381" s="5">
        <v>0</v>
      </c>
      <c r="K1381" s="5">
        <v>0</v>
      </c>
      <c r="L1381" s="5">
        <v>0</v>
      </c>
      <c r="M1381" s="5">
        <v>0</v>
      </c>
      <c r="N1381" s="6">
        <v>14</v>
      </c>
      <c r="O1381" s="4" t="s">
        <v>19</v>
      </c>
    </row>
    <row r="1382" spans="1:15" ht="14.25" customHeight="1" x14ac:dyDescent="0.25">
      <c r="A1382" s="9">
        <v>44833</v>
      </c>
      <c r="B1382" s="4" t="s">
        <v>14</v>
      </c>
      <c r="C1382" s="4"/>
      <c r="D1382" s="3" t="s">
        <v>101</v>
      </c>
      <c r="E1382" s="5">
        <v>0</v>
      </c>
      <c r="F1382" s="5">
        <v>0</v>
      </c>
      <c r="G1382" s="5">
        <v>0</v>
      </c>
      <c r="H1382" s="5">
        <v>0</v>
      </c>
      <c r="I1382" s="5">
        <v>0</v>
      </c>
      <c r="J1382" s="5">
        <v>0</v>
      </c>
      <c r="K1382" s="5">
        <v>0</v>
      </c>
      <c r="L1382" s="5">
        <v>0</v>
      </c>
      <c r="M1382" s="5">
        <v>0</v>
      </c>
      <c r="N1382" s="6">
        <v>24</v>
      </c>
      <c r="O1382" s="4" t="s">
        <v>19</v>
      </c>
    </row>
    <row r="1383" spans="1:15" ht="14.25" customHeight="1" x14ac:dyDescent="0.25">
      <c r="A1383" s="9">
        <v>44833</v>
      </c>
      <c r="B1383" s="4" t="s">
        <v>14</v>
      </c>
      <c r="C1383" s="4"/>
      <c r="D1383" s="3" t="s">
        <v>102</v>
      </c>
      <c r="E1383" s="5">
        <v>0</v>
      </c>
      <c r="F1383" s="5">
        <v>0</v>
      </c>
      <c r="G1383" s="5">
        <v>0</v>
      </c>
      <c r="H1383" s="5">
        <v>0</v>
      </c>
      <c r="I1383" s="5">
        <v>0</v>
      </c>
      <c r="J1383" s="5">
        <v>0</v>
      </c>
      <c r="K1383" s="5">
        <v>0</v>
      </c>
      <c r="L1383" s="5">
        <v>0</v>
      </c>
      <c r="M1383" s="5">
        <v>0</v>
      </c>
      <c r="N1383" s="6">
        <v>14</v>
      </c>
      <c r="O1383" s="4" t="s">
        <v>19</v>
      </c>
    </row>
    <row r="1384" spans="1:15" ht="14.25" customHeight="1" x14ac:dyDescent="0.25">
      <c r="A1384" s="9">
        <v>44833</v>
      </c>
      <c r="B1384" s="4" t="s">
        <v>14</v>
      </c>
      <c r="C1384" s="4"/>
      <c r="D1384" s="3" t="s">
        <v>103</v>
      </c>
      <c r="E1384" s="5">
        <v>0</v>
      </c>
      <c r="F1384" s="5">
        <v>0</v>
      </c>
      <c r="G1384" s="5">
        <v>0</v>
      </c>
      <c r="H1384" s="5">
        <v>0</v>
      </c>
      <c r="I1384" s="5">
        <v>0</v>
      </c>
      <c r="J1384" s="5">
        <v>0</v>
      </c>
      <c r="K1384" s="5">
        <v>0</v>
      </c>
      <c r="L1384" s="5">
        <v>0</v>
      </c>
      <c r="M1384" s="5">
        <v>0</v>
      </c>
      <c r="N1384" s="6">
        <f>14+24</f>
        <v>38</v>
      </c>
      <c r="O1384" s="4" t="s">
        <v>19</v>
      </c>
    </row>
    <row r="1385" spans="1:15" ht="14.25" customHeight="1" x14ac:dyDescent="0.25">
      <c r="A1385" s="9">
        <v>44833</v>
      </c>
      <c r="B1385" s="4" t="s">
        <v>14</v>
      </c>
      <c r="C1385" s="4"/>
      <c r="D1385" s="3" t="s">
        <v>104</v>
      </c>
      <c r="E1385" s="5">
        <v>0</v>
      </c>
      <c r="F1385" s="5">
        <v>0</v>
      </c>
      <c r="G1385" s="5">
        <v>0</v>
      </c>
      <c r="H1385" s="5">
        <v>0</v>
      </c>
      <c r="I1385" s="5">
        <v>0</v>
      </c>
      <c r="J1385" s="5">
        <v>0</v>
      </c>
      <c r="K1385" s="5">
        <v>0</v>
      </c>
      <c r="L1385" s="5">
        <v>0</v>
      </c>
      <c r="M1385" s="5">
        <v>0</v>
      </c>
      <c r="N1385" s="6">
        <v>9</v>
      </c>
      <c r="O1385" s="4" t="s">
        <v>19</v>
      </c>
    </row>
    <row r="1386" spans="1:15" ht="14.25" customHeight="1" x14ac:dyDescent="0.25">
      <c r="A1386" s="9">
        <v>44833</v>
      </c>
      <c r="B1386" s="4" t="s">
        <v>14</v>
      </c>
      <c r="C1386" s="4"/>
      <c r="D1386" s="3" t="s">
        <v>105</v>
      </c>
      <c r="E1386" s="5">
        <v>0</v>
      </c>
      <c r="F1386" s="5">
        <v>0</v>
      </c>
      <c r="G1386" s="5">
        <v>0</v>
      </c>
      <c r="H1386" s="5">
        <v>0</v>
      </c>
      <c r="I1386" s="5">
        <v>0</v>
      </c>
      <c r="J1386" s="5">
        <v>0</v>
      </c>
      <c r="K1386" s="5">
        <v>0</v>
      </c>
      <c r="L1386" s="5">
        <v>0</v>
      </c>
      <c r="M1386" s="5">
        <v>0</v>
      </c>
      <c r="N1386" s="6">
        <v>29</v>
      </c>
      <c r="O1386" s="4" t="s">
        <v>19</v>
      </c>
    </row>
    <row r="1387" spans="1:15" ht="14.25" customHeight="1" x14ac:dyDescent="0.25">
      <c r="A1387" s="9">
        <v>44833</v>
      </c>
      <c r="B1387" s="4" t="s">
        <v>14</v>
      </c>
      <c r="C1387" s="4"/>
      <c r="D1387" s="3" t="s">
        <v>106</v>
      </c>
      <c r="E1387" s="5">
        <v>0</v>
      </c>
      <c r="F1387" s="5">
        <v>0</v>
      </c>
      <c r="G1387" s="5">
        <v>0</v>
      </c>
      <c r="H1387" s="5">
        <v>0</v>
      </c>
      <c r="I1387" s="5">
        <v>0</v>
      </c>
      <c r="J1387" s="5">
        <v>0</v>
      </c>
      <c r="K1387" s="5">
        <v>0</v>
      </c>
      <c r="L1387" s="5">
        <v>0</v>
      </c>
      <c r="M1387" s="5">
        <v>0</v>
      </c>
      <c r="N1387" s="6">
        <v>14</v>
      </c>
      <c r="O1387" s="4" t="s">
        <v>19</v>
      </c>
    </row>
    <row r="1388" spans="1:15" ht="14.25" customHeight="1" x14ac:dyDescent="0.25">
      <c r="A1388" s="9">
        <v>44833</v>
      </c>
      <c r="B1388" s="4" t="s">
        <v>14</v>
      </c>
      <c r="C1388" s="4"/>
      <c r="D1388" s="3" t="s">
        <v>107</v>
      </c>
      <c r="E1388" s="5">
        <v>0</v>
      </c>
      <c r="F1388" s="5">
        <v>0</v>
      </c>
      <c r="G1388" s="5">
        <v>0</v>
      </c>
      <c r="H1388" s="5">
        <v>0</v>
      </c>
      <c r="I1388" s="5">
        <v>0</v>
      </c>
      <c r="J1388" s="5">
        <v>0</v>
      </c>
      <c r="K1388" s="5">
        <v>0</v>
      </c>
      <c r="L1388" s="5">
        <v>0</v>
      </c>
      <c r="M1388" s="5">
        <v>0</v>
      </c>
      <c r="N1388" s="6">
        <v>9.5</v>
      </c>
      <c r="O1388" s="4" t="s">
        <v>19</v>
      </c>
    </row>
    <row r="1389" spans="1:15" ht="14.25" customHeight="1" x14ac:dyDescent="0.25">
      <c r="A1389" s="9">
        <v>44833</v>
      </c>
      <c r="B1389" s="4" t="s">
        <v>14</v>
      </c>
      <c r="C1389" s="4"/>
      <c r="D1389" s="3" t="s">
        <v>108</v>
      </c>
      <c r="E1389" s="5">
        <v>0</v>
      </c>
      <c r="F1389" s="5">
        <v>0</v>
      </c>
      <c r="G1389" s="5">
        <v>0</v>
      </c>
      <c r="H1389" s="5">
        <v>0</v>
      </c>
      <c r="I1389" s="5">
        <v>0</v>
      </c>
      <c r="J1389" s="5">
        <v>0</v>
      </c>
      <c r="K1389" s="5">
        <v>0</v>
      </c>
      <c r="L1389" s="5">
        <v>0</v>
      </c>
      <c r="M1389" s="5">
        <v>0</v>
      </c>
      <c r="N1389" s="6">
        <v>24</v>
      </c>
      <c r="O1389" s="4" t="s">
        <v>19</v>
      </c>
    </row>
    <row r="1390" spans="1:15" ht="14.25" customHeight="1" x14ac:dyDescent="0.25">
      <c r="A1390" s="9">
        <v>44833</v>
      </c>
      <c r="B1390" s="4" t="s">
        <v>14</v>
      </c>
      <c r="C1390" s="4"/>
      <c r="D1390" s="3" t="s">
        <v>109</v>
      </c>
      <c r="E1390" s="5">
        <v>0</v>
      </c>
      <c r="F1390" s="5">
        <v>0</v>
      </c>
      <c r="G1390" s="5">
        <v>0</v>
      </c>
      <c r="H1390" s="5">
        <v>0</v>
      </c>
      <c r="I1390" s="5">
        <v>0</v>
      </c>
      <c r="J1390" s="5">
        <v>0</v>
      </c>
      <c r="K1390" s="5">
        <v>0</v>
      </c>
      <c r="L1390" s="5">
        <v>0</v>
      </c>
      <c r="M1390" s="5">
        <v>0</v>
      </c>
      <c r="N1390" s="6">
        <v>29</v>
      </c>
      <c r="O1390" s="4" t="s">
        <v>19</v>
      </c>
    </row>
    <row r="1391" spans="1:15" ht="14.25" customHeight="1" x14ac:dyDescent="0.25">
      <c r="A1391" s="9">
        <v>44833</v>
      </c>
      <c r="B1391" s="4" t="s">
        <v>14</v>
      </c>
      <c r="C1391" s="4"/>
      <c r="D1391" s="3" t="s">
        <v>110</v>
      </c>
      <c r="E1391" s="5">
        <v>0</v>
      </c>
      <c r="F1391" s="5">
        <v>0</v>
      </c>
      <c r="G1391" s="5">
        <v>0</v>
      </c>
      <c r="H1391" s="5">
        <v>0</v>
      </c>
      <c r="I1391" s="5">
        <v>0</v>
      </c>
      <c r="J1391" s="5">
        <v>0</v>
      </c>
      <c r="K1391" s="5">
        <v>0</v>
      </c>
      <c r="L1391" s="5">
        <v>0</v>
      </c>
      <c r="M1391" s="5">
        <v>0</v>
      </c>
      <c r="N1391" s="6">
        <f>27+24+7+7+2</f>
        <v>67</v>
      </c>
      <c r="O1391" s="4" t="s">
        <v>19</v>
      </c>
    </row>
    <row r="1392" spans="1:15" ht="14.25" customHeight="1" x14ac:dyDescent="0.25">
      <c r="A1392" s="9">
        <v>44833</v>
      </c>
      <c r="B1392" s="4" t="s">
        <v>14</v>
      </c>
      <c r="C1392" s="4"/>
      <c r="D1392" s="3" t="s">
        <v>111</v>
      </c>
      <c r="E1392" s="5">
        <v>0</v>
      </c>
      <c r="F1392" s="5">
        <v>0</v>
      </c>
      <c r="G1392" s="5">
        <v>0</v>
      </c>
      <c r="H1392" s="5">
        <v>0</v>
      </c>
      <c r="I1392" s="5">
        <v>0</v>
      </c>
      <c r="J1392" s="5">
        <v>0</v>
      </c>
      <c r="K1392" s="5">
        <v>0</v>
      </c>
      <c r="L1392" s="5">
        <v>0</v>
      </c>
      <c r="M1392" s="5">
        <v>0</v>
      </c>
      <c r="N1392" s="6">
        <v>14</v>
      </c>
      <c r="O1392" s="4" t="s">
        <v>19</v>
      </c>
    </row>
    <row r="1393" spans="1:15" ht="14.25" customHeight="1" x14ac:dyDescent="0.25">
      <c r="A1393" s="9">
        <v>44833</v>
      </c>
      <c r="B1393" s="4" t="s">
        <v>14</v>
      </c>
      <c r="C1393" s="4"/>
      <c r="D1393" s="3" t="s">
        <v>112</v>
      </c>
      <c r="E1393" s="5">
        <v>0</v>
      </c>
      <c r="F1393" s="5">
        <v>0</v>
      </c>
      <c r="G1393" s="5">
        <v>0</v>
      </c>
      <c r="H1393" s="5">
        <v>0</v>
      </c>
      <c r="I1393" s="5">
        <v>0</v>
      </c>
      <c r="J1393" s="5">
        <v>0</v>
      </c>
      <c r="K1393" s="5">
        <v>0</v>
      </c>
      <c r="L1393" s="5">
        <v>0</v>
      </c>
      <c r="M1393" s="5">
        <v>0</v>
      </c>
      <c r="N1393" s="6">
        <f>7+32</f>
        <v>39</v>
      </c>
      <c r="O1393" s="4" t="s">
        <v>19</v>
      </c>
    </row>
    <row r="1394" spans="1:15" ht="14.25" customHeight="1" x14ac:dyDescent="0.25">
      <c r="A1394" s="9">
        <v>44833</v>
      </c>
      <c r="B1394" s="4" t="s">
        <v>14</v>
      </c>
      <c r="C1394" s="4"/>
      <c r="D1394" s="3" t="s">
        <v>113</v>
      </c>
      <c r="E1394" s="5">
        <v>0</v>
      </c>
      <c r="F1394" s="5">
        <v>0</v>
      </c>
      <c r="G1394" s="5">
        <v>0</v>
      </c>
      <c r="H1394" s="5">
        <v>0</v>
      </c>
      <c r="I1394" s="5">
        <v>0</v>
      </c>
      <c r="J1394" s="5">
        <v>0</v>
      </c>
      <c r="K1394" s="5">
        <v>0</v>
      </c>
      <c r="L1394" s="5">
        <v>0</v>
      </c>
      <c r="M1394" s="5">
        <v>0</v>
      </c>
      <c r="N1394" s="6">
        <v>9</v>
      </c>
      <c r="O1394" s="4" t="s">
        <v>19</v>
      </c>
    </row>
    <row r="1395" spans="1:15" ht="14.25" customHeight="1" x14ac:dyDescent="0.25">
      <c r="A1395" s="9">
        <v>44833</v>
      </c>
      <c r="B1395" s="4" t="s">
        <v>14</v>
      </c>
      <c r="C1395" s="4"/>
      <c r="D1395" s="3" t="s">
        <v>114</v>
      </c>
      <c r="E1395" s="5">
        <v>0</v>
      </c>
      <c r="F1395" s="5">
        <v>0</v>
      </c>
      <c r="G1395" s="5">
        <v>0</v>
      </c>
      <c r="H1395" s="5">
        <v>0</v>
      </c>
      <c r="I1395" s="5">
        <v>0</v>
      </c>
      <c r="J1395" s="5">
        <v>0</v>
      </c>
      <c r="K1395" s="5">
        <v>0</v>
      </c>
      <c r="L1395" s="5">
        <v>0</v>
      </c>
      <c r="M1395" s="5">
        <v>0</v>
      </c>
      <c r="N1395" s="6">
        <v>14</v>
      </c>
      <c r="O1395" s="4" t="s">
        <v>19</v>
      </c>
    </row>
    <row r="1396" spans="1:15" ht="14.25" customHeight="1" x14ac:dyDescent="0.25">
      <c r="A1396" s="9">
        <v>44833</v>
      </c>
      <c r="B1396" s="4" t="s">
        <v>14</v>
      </c>
      <c r="C1396" s="4"/>
      <c r="D1396" s="3" t="s">
        <v>115</v>
      </c>
      <c r="E1396" s="5">
        <v>0</v>
      </c>
      <c r="F1396" s="5">
        <v>0</v>
      </c>
      <c r="G1396" s="5">
        <v>0</v>
      </c>
      <c r="H1396" s="5">
        <v>0</v>
      </c>
      <c r="I1396" s="5">
        <v>0</v>
      </c>
      <c r="J1396" s="5">
        <v>0</v>
      </c>
      <c r="K1396" s="5">
        <v>0</v>
      </c>
      <c r="L1396" s="5">
        <v>0</v>
      </c>
      <c r="M1396" s="5">
        <v>0</v>
      </c>
      <c r="N1396" s="6">
        <v>14</v>
      </c>
      <c r="O1396" s="4" t="s">
        <v>19</v>
      </c>
    </row>
    <row r="1397" spans="1:15" ht="14.25" customHeight="1" x14ac:dyDescent="0.25">
      <c r="A1397" s="9">
        <v>44833</v>
      </c>
      <c r="B1397" s="4" t="s">
        <v>14</v>
      </c>
      <c r="C1397" s="4"/>
      <c r="D1397" s="3" t="s">
        <v>116</v>
      </c>
      <c r="E1397" s="5">
        <v>0</v>
      </c>
      <c r="F1397" s="5">
        <v>0</v>
      </c>
      <c r="G1397" s="5">
        <v>0</v>
      </c>
      <c r="H1397" s="5">
        <v>0</v>
      </c>
      <c r="I1397" s="5">
        <v>0</v>
      </c>
      <c r="J1397" s="5">
        <v>0</v>
      </c>
      <c r="K1397" s="5">
        <v>0</v>
      </c>
      <c r="L1397" s="5">
        <v>0</v>
      </c>
      <c r="M1397" s="5">
        <v>0</v>
      </c>
      <c r="N1397" s="6">
        <f>27+7+7</f>
        <v>41</v>
      </c>
      <c r="O1397" s="4" t="s">
        <v>19</v>
      </c>
    </row>
    <row r="1398" spans="1:15" ht="14.25" customHeight="1" x14ac:dyDescent="0.25">
      <c r="A1398" s="9">
        <v>44833</v>
      </c>
      <c r="B1398" s="4" t="s">
        <v>14</v>
      </c>
      <c r="C1398" s="4"/>
      <c r="D1398" s="3" t="s">
        <v>117</v>
      </c>
      <c r="E1398" s="5">
        <v>0</v>
      </c>
      <c r="F1398" s="5">
        <v>0</v>
      </c>
      <c r="G1398" s="5">
        <v>0</v>
      </c>
      <c r="H1398" s="5">
        <v>0</v>
      </c>
      <c r="I1398" s="5">
        <v>0</v>
      </c>
      <c r="J1398" s="5">
        <v>0</v>
      </c>
      <c r="K1398" s="5">
        <v>0</v>
      </c>
      <c r="L1398" s="5">
        <v>0</v>
      </c>
      <c r="M1398" s="5">
        <v>0</v>
      </c>
      <c r="N1398" s="6">
        <v>14</v>
      </c>
      <c r="O1398" s="4" t="s">
        <v>19</v>
      </c>
    </row>
    <row r="1399" spans="1:15" ht="14.25" customHeight="1" x14ac:dyDescent="0.25">
      <c r="A1399" s="9">
        <v>44833</v>
      </c>
      <c r="B1399" s="4" t="s">
        <v>14</v>
      </c>
      <c r="C1399" s="4"/>
      <c r="D1399" s="3" t="s">
        <v>118</v>
      </c>
      <c r="E1399" s="5">
        <v>0</v>
      </c>
      <c r="F1399" s="5">
        <v>0</v>
      </c>
      <c r="G1399" s="5">
        <v>0</v>
      </c>
      <c r="H1399" s="5">
        <v>0</v>
      </c>
      <c r="I1399" s="5">
        <v>0</v>
      </c>
      <c r="J1399" s="5">
        <v>0</v>
      </c>
      <c r="K1399" s="5">
        <v>0</v>
      </c>
      <c r="L1399" s="5">
        <v>0</v>
      </c>
      <c r="M1399" s="5">
        <v>0</v>
      </c>
      <c r="N1399" s="6">
        <v>14</v>
      </c>
      <c r="O1399" s="4" t="s">
        <v>19</v>
      </c>
    </row>
    <row r="1400" spans="1:15" ht="14.25" customHeight="1" x14ac:dyDescent="0.25">
      <c r="A1400" s="9">
        <v>44833</v>
      </c>
      <c r="B1400" s="4" t="s">
        <v>14</v>
      </c>
      <c r="C1400" s="4"/>
      <c r="D1400" s="3" t="s">
        <v>119</v>
      </c>
      <c r="E1400" s="5">
        <v>0</v>
      </c>
      <c r="F1400" s="5">
        <v>0</v>
      </c>
      <c r="G1400" s="5">
        <v>0</v>
      </c>
      <c r="H1400" s="5">
        <v>0</v>
      </c>
      <c r="I1400" s="5">
        <v>0</v>
      </c>
      <c r="J1400" s="5">
        <v>0</v>
      </c>
      <c r="K1400" s="5">
        <v>0</v>
      </c>
      <c r="L1400" s="5">
        <v>0</v>
      </c>
      <c r="M1400" s="5">
        <v>0</v>
      </c>
      <c r="N1400" s="6">
        <f>9.5+24+7+7</f>
        <v>47.5</v>
      </c>
      <c r="O1400" s="4" t="s">
        <v>19</v>
      </c>
    </row>
    <row r="1401" spans="1:15" ht="14.25" customHeight="1" x14ac:dyDescent="0.25">
      <c r="A1401" s="9">
        <v>44833</v>
      </c>
      <c r="B1401" s="4" t="s">
        <v>14</v>
      </c>
      <c r="C1401" s="4"/>
      <c r="D1401" s="6" t="s">
        <v>120</v>
      </c>
      <c r="E1401" s="5">
        <v>0</v>
      </c>
      <c r="F1401" s="5">
        <v>0</v>
      </c>
      <c r="G1401" s="5">
        <v>0</v>
      </c>
      <c r="H1401" s="5">
        <v>0</v>
      </c>
      <c r="I1401" s="5">
        <v>0</v>
      </c>
      <c r="J1401" s="5">
        <v>0</v>
      </c>
      <c r="K1401" s="5">
        <v>0</v>
      </c>
      <c r="L1401" s="5">
        <v>0</v>
      </c>
      <c r="M1401" s="5">
        <v>0</v>
      </c>
      <c r="N1401" s="6">
        <v>14</v>
      </c>
      <c r="O1401" s="4" t="s">
        <v>20</v>
      </c>
    </row>
    <row r="1402" spans="1:15" ht="14.25" customHeight="1" x14ac:dyDescent="0.25">
      <c r="A1402" s="9">
        <v>44833</v>
      </c>
      <c r="B1402" s="4" t="s">
        <v>14</v>
      </c>
      <c r="C1402" s="4"/>
      <c r="D1402" s="6" t="s">
        <v>121</v>
      </c>
      <c r="E1402" s="5">
        <v>0</v>
      </c>
      <c r="F1402" s="5">
        <v>0</v>
      </c>
      <c r="G1402" s="5">
        <v>0</v>
      </c>
      <c r="H1402" s="5">
        <v>0</v>
      </c>
      <c r="I1402" s="5">
        <v>0</v>
      </c>
      <c r="J1402" s="5">
        <v>0</v>
      </c>
      <c r="K1402" s="5">
        <v>0</v>
      </c>
      <c r="L1402" s="5">
        <v>0</v>
      </c>
      <c r="M1402" s="5">
        <v>0</v>
      </c>
      <c r="N1402" s="6">
        <v>19</v>
      </c>
      <c r="O1402" s="4" t="s">
        <v>20</v>
      </c>
    </row>
    <row r="1403" spans="1:15" ht="14.25" customHeight="1" x14ac:dyDescent="0.25">
      <c r="A1403" s="9">
        <v>44833</v>
      </c>
      <c r="B1403" s="4" t="s">
        <v>14</v>
      </c>
      <c r="C1403" s="4"/>
      <c r="D1403" s="6" t="s">
        <v>122</v>
      </c>
      <c r="E1403" s="5">
        <v>0</v>
      </c>
      <c r="F1403" s="5">
        <v>0</v>
      </c>
      <c r="G1403" s="5">
        <v>0</v>
      </c>
      <c r="H1403" s="5">
        <v>0</v>
      </c>
      <c r="I1403" s="5">
        <v>0</v>
      </c>
      <c r="J1403" s="5">
        <v>0</v>
      </c>
      <c r="K1403" s="5">
        <v>0</v>
      </c>
      <c r="L1403" s="5">
        <v>0</v>
      </c>
      <c r="M1403" s="5">
        <v>0</v>
      </c>
      <c r="N1403" s="6">
        <v>14</v>
      </c>
      <c r="O1403" s="4" t="s">
        <v>20</v>
      </c>
    </row>
    <row r="1404" spans="1:15" ht="14.25" customHeight="1" x14ac:dyDescent="0.25">
      <c r="A1404" s="9">
        <v>44833</v>
      </c>
      <c r="B1404" s="4" t="s">
        <v>14</v>
      </c>
      <c r="C1404" s="4"/>
      <c r="D1404" s="6" t="s">
        <v>123</v>
      </c>
      <c r="E1404" s="5">
        <v>0</v>
      </c>
      <c r="F1404" s="5">
        <v>0</v>
      </c>
      <c r="G1404" s="5">
        <v>0</v>
      </c>
      <c r="H1404" s="5">
        <v>0</v>
      </c>
      <c r="I1404" s="5">
        <v>0</v>
      </c>
      <c r="J1404" s="5">
        <v>0</v>
      </c>
      <c r="K1404" s="5">
        <v>0</v>
      </c>
      <c r="L1404" s="5">
        <v>0</v>
      </c>
      <c r="M1404" s="5">
        <v>0</v>
      </c>
      <c r="N1404" s="6">
        <v>14</v>
      </c>
      <c r="O1404" s="4" t="s">
        <v>20</v>
      </c>
    </row>
    <row r="1405" spans="1:15" ht="14.25" customHeight="1" x14ac:dyDescent="0.25">
      <c r="A1405" s="9">
        <v>44833</v>
      </c>
      <c r="B1405" s="4" t="s">
        <v>14</v>
      </c>
      <c r="C1405" s="4"/>
      <c r="D1405" s="6" t="s">
        <v>124</v>
      </c>
      <c r="E1405" s="5">
        <v>0</v>
      </c>
      <c r="F1405" s="5">
        <v>0</v>
      </c>
      <c r="G1405" s="5">
        <v>0</v>
      </c>
      <c r="H1405" s="5">
        <v>0</v>
      </c>
      <c r="I1405" s="5">
        <v>0</v>
      </c>
      <c r="J1405" s="5">
        <v>0</v>
      </c>
      <c r="K1405" s="5">
        <v>0</v>
      </c>
      <c r="L1405" s="5">
        <v>0</v>
      </c>
      <c r="M1405" s="5">
        <v>0</v>
      </c>
      <c r="N1405" s="6">
        <v>14</v>
      </c>
      <c r="O1405" s="4" t="s">
        <v>20</v>
      </c>
    </row>
    <row r="1406" spans="1:15" ht="14.25" customHeight="1" x14ac:dyDescent="0.25">
      <c r="A1406" s="9">
        <v>44833</v>
      </c>
      <c r="B1406" s="4" t="s">
        <v>14</v>
      </c>
      <c r="C1406" s="4"/>
      <c r="D1406" s="6" t="s">
        <v>125</v>
      </c>
      <c r="E1406" s="5">
        <v>0</v>
      </c>
      <c r="F1406" s="5">
        <v>0</v>
      </c>
      <c r="G1406" s="5">
        <v>0</v>
      </c>
      <c r="H1406" s="5">
        <v>0</v>
      </c>
      <c r="I1406" s="5">
        <v>0</v>
      </c>
      <c r="J1406" s="5">
        <v>0</v>
      </c>
      <c r="K1406" s="5">
        <v>0</v>
      </c>
      <c r="L1406" s="5">
        <v>0</v>
      </c>
      <c r="M1406" s="5">
        <v>0</v>
      </c>
      <c r="N1406" s="6">
        <v>9</v>
      </c>
      <c r="O1406" s="4" t="s">
        <v>20</v>
      </c>
    </row>
    <row r="1407" spans="1:15" ht="14.25" customHeight="1" x14ac:dyDescent="0.25">
      <c r="A1407" s="9">
        <v>44833</v>
      </c>
      <c r="B1407" s="4" t="s">
        <v>14</v>
      </c>
      <c r="C1407" s="4"/>
      <c r="D1407" s="6" t="s">
        <v>126</v>
      </c>
      <c r="E1407" s="5">
        <v>0</v>
      </c>
      <c r="F1407" s="5">
        <v>0</v>
      </c>
      <c r="G1407" s="5">
        <v>0</v>
      </c>
      <c r="H1407" s="5">
        <v>0</v>
      </c>
      <c r="I1407" s="5">
        <v>0</v>
      </c>
      <c r="J1407" s="5">
        <v>0</v>
      </c>
      <c r="K1407" s="5">
        <v>0</v>
      </c>
      <c r="L1407" s="5">
        <v>0</v>
      </c>
      <c r="M1407" s="5">
        <v>0</v>
      </c>
      <c r="N1407" s="6">
        <v>14</v>
      </c>
      <c r="O1407" s="4" t="s">
        <v>20</v>
      </c>
    </row>
    <row r="1408" spans="1:15" ht="14.25" customHeight="1" x14ac:dyDescent="0.25">
      <c r="A1408" s="9">
        <v>44833</v>
      </c>
      <c r="B1408" s="4" t="s">
        <v>14</v>
      </c>
      <c r="C1408" s="4"/>
      <c r="D1408" s="6" t="s">
        <v>127</v>
      </c>
      <c r="E1408" s="5">
        <v>0</v>
      </c>
      <c r="F1408" s="5">
        <v>0</v>
      </c>
      <c r="G1408" s="5">
        <v>0</v>
      </c>
      <c r="H1408" s="5">
        <v>0</v>
      </c>
      <c r="I1408" s="5">
        <v>0</v>
      </c>
      <c r="J1408" s="5">
        <v>0</v>
      </c>
      <c r="K1408" s="5">
        <v>0</v>
      </c>
      <c r="L1408" s="5">
        <v>0</v>
      </c>
      <c r="M1408" s="5">
        <v>0</v>
      </c>
      <c r="N1408" s="6">
        <v>14</v>
      </c>
      <c r="O1408" s="4" t="s">
        <v>20</v>
      </c>
    </row>
    <row r="1409" spans="1:15" ht="14.25" customHeight="1" x14ac:dyDescent="0.25">
      <c r="A1409" s="9">
        <v>44833</v>
      </c>
      <c r="B1409" s="4" t="s">
        <v>14</v>
      </c>
      <c r="C1409" s="4"/>
      <c r="D1409" s="6" t="s">
        <v>128</v>
      </c>
      <c r="E1409" s="5">
        <v>0</v>
      </c>
      <c r="F1409" s="5">
        <v>0</v>
      </c>
      <c r="G1409" s="5">
        <v>0</v>
      </c>
      <c r="H1409" s="5">
        <v>0</v>
      </c>
      <c r="I1409" s="5">
        <v>0</v>
      </c>
      <c r="J1409" s="5">
        <v>0</v>
      </c>
      <c r="K1409" s="5">
        <v>0</v>
      </c>
      <c r="L1409" s="5">
        <v>0</v>
      </c>
      <c r="M1409" s="5">
        <v>0</v>
      </c>
      <c r="N1409" s="6">
        <f>17+7</f>
        <v>24</v>
      </c>
      <c r="O1409" s="4" t="s">
        <v>20</v>
      </c>
    </row>
    <row r="1410" spans="1:15" ht="14.25" customHeight="1" x14ac:dyDescent="0.25">
      <c r="A1410" s="9">
        <v>44833</v>
      </c>
      <c r="B1410" s="4" t="s">
        <v>14</v>
      </c>
      <c r="C1410" s="4"/>
      <c r="D1410" s="6" t="s">
        <v>129</v>
      </c>
      <c r="E1410" s="5">
        <v>0</v>
      </c>
      <c r="F1410" s="5">
        <v>0</v>
      </c>
      <c r="G1410" s="5">
        <v>0</v>
      </c>
      <c r="H1410" s="5">
        <v>0</v>
      </c>
      <c r="I1410" s="5">
        <v>0</v>
      </c>
      <c r="J1410" s="5">
        <v>0</v>
      </c>
      <c r="K1410" s="5">
        <v>0</v>
      </c>
      <c r="L1410" s="5">
        <v>0</v>
      </c>
      <c r="M1410" s="5">
        <v>0</v>
      </c>
      <c r="N1410" s="6">
        <v>14</v>
      </c>
      <c r="O1410" s="4" t="s">
        <v>20</v>
      </c>
    </row>
    <row r="1411" spans="1:15" ht="14.25" customHeight="1" x14ac:dyDescent="0.25">
      <c r="A1411" s="9">
        <v>44833</v>
      </c>
      <c r="B1411" s="4" t="s">
        <v>14</v>
      </c>
      <c r="C1411" s="4"/>
      <c r="D1411" s="6" t="s">
        <v>130</v>
      </c>
      <c r="E1411" s="5">
        <v>0</v>
      </c>
      <c r="F1411" s="5">
        <v>0</v>
      </c>
      <c r="G1411" s="5">
        <v>0</v>
      </c>
      <c r="H1411" s="5">
        <v>0</v>
      </c>
      <c r="I1411" s="5">
        <v>0</v>
      </c>
      <c r="J1411" s="5">
        <v>0</v>
      </c>
      <c r="K1411" s="5">
        <v>0</v>
      </c>
      <c r="L1411" s="5">
        <v>0</v>
      </c>
      <c r="M1411" s="5">
        <v>0</v>
      </c>
      <c r="N1411" s="6">
        <v>14</v>
      </c>
      <c r="O1411" s="4" t="s">
        <v>20</v>
      </c>
    </row>
    <row r="1412" spans="1:15" ht="14.25" customHeight="1" x14ac:dyDescent="0.25">
      <c r="A1412" s="9">
        <v>44833</v>
      </c>
      <c r="B1412" s="4" t="s">
        <v>14</v>
      </c>
      <c r="C1412" s="4"/>
      <c r="D1412" s="6" t="s">
        <v>131</v>
      </c>
      <c r="E1412" s="5">
        <v>0</v>
      </c>
      <c r="F1412" s="5">
        <v>0</v>
      </c>
      <c r="G1412" s="5">
        <v>0</v>
      </c>
      <c r="H1412" s="5">
        <v>0</v>
      </c>
      <c r="I1412" s="5">
        <v>0</v>
      </c>
      <c r="J1412" s="5">
        <v>0</v>
      </c>
      <c r="K1412" s="5">
        <v>0</v>
      </c>
      <c r="L1412" s="5">
        <v>0</v>
      </c>
      <c r="M1412" s="5">
        <v>0</v>
      </c>
      <c r="N1412" s="6">
        <v>14</v>
      </c>
      <c r="O1412" s="4" t="s">
        <v>20</v>
      </c>
    </row>
    <row r="1413" spans="1:15" ht="14.25" customHeight="1" x14ac:dyDescent="0.25">
      <c r="A1413" s="9">
        <v>44833</v>
      </c>
      <c r="B1413" s="4" t="s">
        <v>14</v>
      </c>
      <c r="C1413" s="4"/>
      <c r="D1413" s="6" t="s">
        <v>132</v>
      </c>
      <c r="E1413" s="5">
        <v>0</v>
      </c>
      <c r="F1413" s="5">
        <v>0</v>
      </c>
      <c r="G1413" s="5">
        <v>0</v>
      </c>
      <c r="H1413" s="5">
        <v>0</v>
      </c>
      <c r="I1413" s="5">
        <v>0</v>
      </c>
      <c r="J1413" s="5">
        <v>0</v>
      </c>
      <c r="K1413" s="5">
        <v>0</v>
      </c>
      <c r="L1413" s="5">
        <v>0</v>
      </c>
      <c r="M1413" s="5">
        <v>0</v>
      </c>
      <c r="N1413" s="6">
        <v>14</v>
      </c>
      <c r="O1413" s="4" t="s">
        <v>20</v>
      </c>
    </row>
    <row r="1414" spans="1:15" ht="14.25" customHeight="1" x14ac:dyDescent="0.25">
      <c r="A1414" s="9">
        <v>44833</v>
      </c>
      <c r="B1414" s="4" t="s">
        <v>14</v>
      </c>
      <c r="C1414" s="4"/>
      <c r="D1414" s="6" t="s">
        <v>133</v>
      </c>
      <c r="E1414" s="5">
        <v>0</v>
      </c>
      <c r="F1414" s="5">
        <v>0</v>
      </c>
      <c r="G1414" s="5">
        <v>0</v>
      </c>
      <c r="H1414" s="5">
        <v>0</v>
      </c>
      <c r="I1414" s="5">
        <v>0</v>
      </c>
      <c r="J1414" s="5">
        <v>0</v>
      </c>
      <c r="K1414" s="5">
        <v>0</v>
      </c>
      <c r="L1414" s="5">
        <v>0</v>
      </c>
      <c r="M1414" s="5">
        <v>0</v>
      </c>
      <c r="N1414" s="6">
        <v>14</v>
      </c>
      <c r="O1414" s="4" t="s">
        <v>20</v>
      </c>
    </row>
    <row r="1415" spans="1:15" ht="14.25" customHeight="1" x14ac:dyDescent="0.25">
      <c r="A1415" s="9">
        <v>44833</v>
      </c>
      <c r="B1415" s="4" t="s">
        <v>14</v>
      </c>
      <c r="C1415" s="4"/>
      <c r="D1415" s="6" t="s">
        <v>134</v>
      </c>
      <c r="E1415" s="5">
        <v>0</v>
      </c>
      <c r="F1415" s="5">
        <v>0</v>
      </c>
      <c r="G1415" s="5">
        <v>0</v>
      </c>
      <c r="H1415" s="5">
        <v>0</v>
      </c>
      <c r="I1415" s="5">
        <v>0</v>
      </c>
      <c r="J1415" s="5">
        <v>0</v>
      </c>
      <c r="K1415" s="5">
        <v>0</v>
      </c>
      <c r="L1415" s="5">
        <v>0</v>
      </c>
      <c r="M1415" s="5">
        <v>0</v>
      </c>
      <c r="N1415" s="6">
        <f>27+14</f>
        <v>41</v>
      </c>
      <c r="O1415" s="4" t="s">
        <v>20</v>
      </c>
    </row>
    <row r="1416" spans="1:15" ht="14.25" customHeight="1" x14ac:dyDescent="0.25">
      <c r="A1416" s="9">
        <v>44833</v>
      </c>
      <c r="B1416" s="4" t="s">
        <v>14</v>
      </c>
      <c r="C1416" s="4"/>
      <c r="D1416" s="6" t="s">
        <v>135</v>
      </c>
      <c r="E1416" s="5">
        <v>0</v>
      </c>
      <c r="F1416" s="5">
        <v>0</v>
      </c>
      <c r="G1416" s="5">
        <v>0</v>
      </c>
      <c r="H1416" s="5">
        <v>0</v>
      </c>
      <c r="I1416" s="5">
        <v>0</v>
      </c>
      <c r="J1416" s="5">
        <v>0</v>
      </c>
      <c r="K1416" s="5">
        <v>0</v>
      </c>
      <c r="L1416" s="5">
        <v>0</v>
      </c>
      <c r="M1416" s="5">
        <v>0</v>
      </c>
      <c r="N1416" s="6">
        <v>14</v>
      </c>
      <c r="O1416" s="4" t="s">
        <v>20</v>
      </c>
    </row>
    <row r="1417" spans="1:15" ht="14.25" customHeight="1" x14ac:dyDescent="0.25">
      <c r="A1417" s="9">
        <v>44833</v>
      </c>
      <c r="B1417" s="4" t="s">
        <v>14</v>
      </c>
      <c r="C1417" s="4"/>
      <c r="D1417" s="6" t="s">
        <v>136</v>
      </c>
      <c r="E1417" s="5">
        <v>0</v>
      </c>
      <c r="F1417" s="5">
        <v>0</v>
      </c>
      <c r="G1417" s="5">
        <v>0</v>
      </c>
      <c r="H1417" s="5">
        <v>0</v>
      </c>
      <c r="I1417" s="5">
        <v>0</v>
      </c>
      <c r="J1417" s="5">
        <v>0</v>
      </c>
      <c r="K1417" s="5">
        <v>0</v>
      </c>
      <c r="L1417" s="5">
        <v>0</v>
      </c>
      <c r="M1417" s="5">
        <v>0</v>
      </c>
      <c r="N1417" s="6">
        <v>14</v>
      </c>
      <c r="O1417" s="4" t="s">
        <v>20</v>
      </c>
    </row>
    <row r="1418" spans="1:15" ht="14.25" customHeight="1" x14ac:dyDescent="0.25">
      <c r="A1418" s="9">
        <v>44833</v>
      </c>
      <c r="B1418" s="4" t="s">
        <v>14</v>
      </c>
      <c r="C1418" s="4"/>
      <c r="D1418" s="6" t="s">
        <v>137</v>
      </c>
      <c r="E1418" s="5">
        <v>0</v>
      </c>
      <c r="F1418" s="5">
        <v>0</v>
      </c>
      <c r="G1418" s="5">
        <v>0</v>
      </c>
      <c r="H1418" s="5">
        <v>0</v>
      </c>
      <c r="I1418" s="5">
        <v>0</v>
      </c>
      <c r="J1418" s="5">
        <v>0</v>
      </c>
      <c r="K1418" s="5">
        <v>0</v>
      </c>
      <c r="L1418" s="5">
        <v>0</v>
      </c>
      <c r="M1418" s="5">
        <v>0</v>
      </c>
      <c r="N1418" s="6">
        <v>16</v>
      </c>
      <c r="O1418" s="4" t="s">
        <v>20</v>
      </c>
    </row>
    <row r="1419" spans="1:15" ht="14.25" customHeight="1" x14ac:dyDescent="0.25">
      <c r="A1419" s="9">
        <v>44833</v>
      </c>
      <c r="B1419" s="4" t="s">
        <v>14</v>
      </c>
      <c r="C1419" s="4"/>
      <c r="D1419" s="6" t="s">
        <v>138</v>
      </c>
      <c r="E1419" s="5">
        <v>0</v>
      </c>
      <c r="F1419" s="5">
        <v>0</v>
      </c>
      <c r="G1419" s="5">
        <v>0</v>
      </c>
      <c r="H1419" s="5">
        <v>0</v>
      </c>
      <c r="I1419" s="5">
        <v>0</v>
      </c>
      <c r="J1419" s="5">
        <v>0</v>
      </c>
      <c r="K1419" s="5">
        <v>0</v>
      </c>
      <c r="L1419" s="5">
        <v>0</v>
      </c>
      <c r="M1419" s="5">
        <v>0</v>
      </c>
      <c r="N1419" s="6">
        <v>14</v>
      </c>
      <c r="O1419" s="4" t="s">
        <v>20</v>
      </c>
    </row>
    <row r="1420" spans="1:15" ht="14.25" customHeight="1" x14ac:dyDescent="0.25">
      <c r="A1420" s="9">
        <v>44833</v>
      </c>
      <c r="B1420" s="4" t="s">
        <v>14</v>
      </c>
      <c r="C1420" s="4"/>
      <c r="D1420" s="6" t="s">
        <v>139</v>
      </c>
      <c r="E1420" s="5">
        <v>0</v>
      </c>
      <c r="F1420" s="5">
        <v>0</v>
      </c>
      <c r="G1420" s="5">
        <v>0</v>
      </c>
      <c r="H1420" s="5">
        <v>0</v>
      </c>
      <c r="I1420" s="5">
        <v>0</v>
      </c>
      <c r="J1420" s="5">
        <v>0</v>
      </c>
      <c r="K1420" s="5">
        <v>0</v>
      </c>
      <c r="L1420" s="5">
        <v>0</v>
      </c>
      <c r="M1420" s="5">
        <v>0</v>
      </c>
      <c r="N1420" s="6">
        <v>24</v>
      </c>
      <c r="O1420" s="4" t="s">
        <v>20</v>
      </c>
    </row>
    <row r="1421" spans="1:15" ht="14.25" customHeight="1" x14ac:dyDescent="0.25">
      <c r="A1421" s="9">
        <v>44833</v>
      </c>
      <c r="B1421" s="4" t="s">
        <v>14</v>
      </c>
      <c r="C1421" s="4"/>
      <c r="D1421" s="6" t="s">
        <v>140</v>
      </c>
      <c r="E1421" s="5">
        <v>0</v>
      </c>
      <c r="F1421" s="5">
        <v>0</v>
      </c>
      <c r="G1421" s="5">
        <v>0</v>
      </c>
      <c r="H1421" s="5">
        <v>0</v>
      </c>
      <c r="I1421" s="5">
        <v>0</v>
      </c>
      <c r="J1421" s="5">
        <v>0</v>
      </c>
      <c r="K1421" s="5">
        <v>0</v>
      </c>
      <c r="L1421" s="5">
        <v>0</v>
      </c>
      <c r="M1421" s="5">
        <v>0</v>
      </c>
      <c r="N1421" s="6">
        <v>14</v>
      </c>
      <c r="O1421" s="4" t="s">
        <v>20</v>
      </c>
    </row>
    <row r="1422" spans="1:15" ht="14.25" customHeight="1" x14ac:dyDescent="0.25">
      <c r="A1422" s="9">
        <v>44833</v>
      </c>
      <c r="B1422" s="4" t="s">
        <v>14</v>
      </c>
      <c r="C1422" s="4"/>
      <c r="D1422" s="6" t="s">
        <v>141</v>
      </c>
      <c r="E1422" s="5">
        <v>0</v>
      </c>
      <c r="F1422" s="5">
        <v>0</v>
      </c>
      <c r="G1422" s="5">
        <v>0</v>
      </c>
      <c r="H1422" s="5">
        <v>0</v>
      </c>
      <c r="I1422" s="5">
        <v>0</v>
      </c>
      <c r="J1422" s="5">
        <v>0</v>
      </c>
      <c r="K1422" s="5">
        <v>0</v>
      </c>
      <c r="L1422" s="5">
        <v>0</v>
      </c>
      <c r="M1422" s="5">
        <v>0</v>
      </c>
      <c r="N1422" s="6">
        <v>24</v>
      </c>
      <c r="O1422" s="4" t="s">
        <v>20</v>
      </c>
    </row>
    <row r="1423" spans="1:15" ht="14.25" customHeight="1" x14ac:dyDescent="0.25">
      <c r="A1423" s="9">
        <v>44833</v>
      </c>
      <c r="B1423" s="4" t="s">
        <v>14</v>
      </c>
      <c r="C1423" s="4"/>
      <c r="D1423" s="6" t="s">
        <v>142</v>
      </c>
      <c r="E1423" s="5">
        <v>0</v>
      </c>
      <c r="F1423" s="5">
        <v>0</v>
      </c>
      <c r="G1423" s="5">
        <v>0</v>
      </c>
      <c r="H1423" s="5">
        <v>0</v>
      </c>
      <c r="I1423" s="5">
        <v>0</v>
      </c>
      <c r="J1423" s="5">
        <v>0</v>
      </c>
      <c r="K1423" s="5">
        <v>0</v>
      </c>
      <c r="L1423" s="5">
        <v>0</v>
      </c>
      <c r="M1423" s="5">
        <v>0</v>
      </c>
      <c r="N1423" s="6">
        <f>24+7+7</f>
        <v>38</v>
      </c>
      <c r="O1423" s="4" t="s">
        <v>20</v>
      </c>
    </row>
    <row r="1424" spans="1:15" ht="14.25" customHeight="1" x14ac:dyDescent="0.25">
      <c r="A1424" s="9">
        <v>44833</v>
      </c>
      <c r="B1424" s="4" t="s">
        <v>14</v>
      </c>
      <c r="C1424" s="4"/>
      <c r="D1424" s="6" t="s">
        <v>143</v>
      </c>
      <c r="E1424" s="5">
        <v>0</v>
      </c>
      <c r="F1424" s="5">
        <v>0</v>
      </c>
      <c r="G1424" s="5">
        <v>0</v>
      </c>
      <c r="H1424" s="5">
        <v>0</v>
      </c>
      <c r="I1424" s="5">
        <v>0</v>
      </c>
      <c r="J1424" s="5">
        <v>0</v>
      </c>
      <c r="K1424" s="5">
        <v>0</v>
      </c>
      <c r="L1424" s="5">
        <v>0</v>
      </c>
      <c r="M1424" s="5">
        <v>0</v>
      </c>
      <c r="N1424" s="6">
        <v>19</v>
      </c>
      <c r="O1424" s="4" t="s">
        <v>20</v>
      </c>
    </row>
    <row r="1425" spans="1:20" ht="14.25" customHeight="1" x14ac:dyDescent="0.25">
      <c r="A1425" s="9">
        <v>44833</v>
      </c>
      <c r="B1425" s="4" t="s">
        <v>14</v>
      </c>
      <c r="C1425" s="4"/>
      <c r="D1425" s="6" t="s">
        <v>144</v>
      </c>
      <c r="E1425" s="5">
        <v>0</v>
      </c>
      <c r="F1425" s="5">
        <v>0</v>
      </c>
      <c r="G1425" s="5">
        <v>0</v>
      </c>
      <c r="H1425" s="5">
        <v>0</v>
      </c>
      <c r="I1425" s="5">
        <v>0</v>
      </c>
      <c r="J1425" s="5">
        <v>0</v>
      </c>
      <c r="K1425" s="5">
        <v>0</v>
      </c>
      <c r="L1425" s="5">
        <v>0</v>
      </c>
      <c r="M1425" s="5">
        <v>0</v>
      </c>
      <c r="N1425" s="6">
        <v>14</v>
      </c>
      <c r="O1425" s="4" t="s">
        <v>20</v>
      </c>
    </row>
    <row r="1426" spans="1:20" ht="14.25" customHeight="1" x14ac:dyDescent="0.25">
      <c r="A1426" s="9">
        <v>44833</v>
      </c>
      <c r="B1426" s="4" t="s">
        <v>14</v>
      </c>
      <c r="C1426" s="4"/>
      <c r="D1426" s="6" t="s">
        <v>145</v>
      </c>
      <c r="E1426" s="5">
        <v>0</v>
      </c>
      <c r="F1426" s="5">
        <v>0</v>
      </c>
      <c r="G1426" s="5">
        <v>0</v>
      </c>
      <c r="H1426" s="5">
        <v>0</v>
      </c>
      <c r="I1426" s="5">
        <v>0</v>
      </c>
      <c r="J1426" s="5">
        <v>0</v>
      </c>
      <c r="K1426" s="5">
        <v>0</v>
      </c>
      <c r="L1426" s="5">
        <v>0</v>
      </c>
      <c r="M1426" s="5">
        <v>0</v>
      </c>
      <c r="N1426" s="6">
        <v>14</v>
      </c>
      <c r="O1426" s="4" t="s">
        <v>20</v>
      </c>
    </row>
    <row r="1427" spans="1:20" ht="14.25" customHeight="1" x14ac:dyDescent="0.25">
      <c r="A1427" s="9">
        <v>44833</v>
      </c>
      <c r="B1427" s="4" t="s">
        <v>14</v>
      </c>
      <c r="C1427" s="4"/>
      <c r="D1427" s="6" t="s">
        <v>146</v>
      </c>
      <c r="E1427" s="5">
        <v>0</v>
      </c>
      <c r="F1427" s="5">
        <v>0</v>
      </c>
      <c r="G1427" s="5">
        <v>0</v>
      </c>
      <c r="H1427" s="5">
        <v>0</v>
      </c>
      <c r="I1427" s="5">
        <v>0</v>
      </c>
      <c r="J1427" s="5">
        <v>0</v>
      </c>
      <c r="K1427" s="5">
        <v>0</v>
      </c>
      <c r="L1427" s="5">
        <v>0</v>
      </c>
      <c r="M1427" s="5">
        <v>0</v>
      </c>
      <c r="N1427" s="6">
        <v>14</v>
      </c>
      <c r="O1427" s="4" t="s">
        <v>20</v>
      </c>
    </row>
    <row r="1428" spans="1:20" ht="14.25" customHeight="1" x14ac:dyDescent="0.25">
      <c r="A1428" s="9">
        <v>44833</v>
      </c>
      <c r="B1428" s="4" t="s">
        <v>14</v>
      </c>
      <c r="C1428" s="4"/>
      <c r="D1428" s="6" t="s">
        <v>147</v>
      </c>
      <c r="E1428" s="5">
        <v>0</v>
      </c>
      <c r="F1428" s="5">
        <v>0</v>
      </c>
      <c r="G1428" s="5">
        <v>0</v>
      </c>
      <c r="H1428" s="5">
        <v>0</v>
      </c>
      <c r="I1428" s="5">
        <v>0</v>
      </c>
      <c r="J1428" s="5">
        <v>0</v>
      </c>
      <c r="K1428" s="5">
        <v>0</v>
      </c>
      <c r="L1428" s="5">
        <v>0</v>
      </c>
      <c r="M1428" s="5">
        <v>0</v>
      </c>
      <c r="N1428" s="6">
        <f>24+9.5</f>
        <v>33.5</v>
      </c>
      <c r="O1428" s="4" t="s">
        <v>20</v>
      </c>
    </row>
    <row r="1429" spans="1:20" ht="14.25" customHeight="1" x14ac:dyDescent="0.25">
      <c r="A1429" s="9">
        <v>44833</v>
      </c>
      <c r="B1429" s="4" t="s">
        <v>14</v>
      </c>
      <c r="C1429" s="4"/>
      <c r="D1429" s="6" t="s">
        <v>148</v>
      </c>
      <c r="E1429" s="5">
        <v>0</v>
      </c>
      <c r="F1429" s="5">
        <v>0</v>
      </c>
      <c r="G1429" s="5">
        <v>0</v>
      </c>
      <c r="H1429" s="5">
        <v>0</v>
      </c>
      <c r="I1429" s="5">
        <v>0</v>
      </c>
      <c r="J1429" s="5">
        <v>0</v>
      </c>
      <c r="K1429" s="5">
        <v>0</v>
      </c>
      <c r="L1429" s="5">
        <v>0</v>
      </c>
      <c r="M1429" s="5">
        <v>0</v>
      </c>
      <c r="N1429" s="6">
        <v>14</v>
      </c>
      <c r="O1429" s="4" t="s">
        <v>20</v>
      </c>
    </row>
    <row r="1430" spans="1:20" ht="14.25" customHeight="1" x14ac:dyDescent="0.25">
      <c r="A1430" s="9">
        <v>44833</v>
      </c>
      <c r="B1430" s="4" t="s">
        <v>14</v>
      </c>
      <c r="C1430" s="4"/>
      <c r="D1430" s="6" t="s">
        <v>149</v>
      </c>
      <c r="E1430" s="5">
        <v>0</v>
      </c>
      <c r="F1430" s="5">
        <v>0</v>
      </c>
      <c r="G1430" s="5">
        <v>0</v>
      </c>
      <c r="H1430" s="5">
        <v>0</v>
      </c>
      <c r="I1430" s="5">
        <v>0</v>
      </c>
      <c r="J1430" s="5">
        <v>0</v>
      </c>
      <c r="K1430" s="5">
        <v>0</v>
      </c>
      <c r="L1430" s="5">
        <v>0</v>
      </c>
      <c r="M1430" s="5">
        <v>0</v>
      </c>
      <c r="N1430" s="6">
        <v>9</v>
      </c>
      <c r="O1430" s="4" t="s">
        <v>20</v>
      </c>
    </row>
    <row r="1431" spans="1:20" ht="14.25" customHeight="1" x14ac:dyDescent="0.25">
      <c r="A1431" s="9">
        <v>44833</v>
      </c>
      <c r="B1431" s="4" t="s">
        <v>14</v>
      </c>
      <c r="C1431" s="4"/>
      <c r="D1431" s="6" t="s">
        <v>150</v>
      </c>
      <c r="E1431" s="5">
        <v>0</v>
      </c>
      <c r="F1431" s="5">
        <v>0</v>
      </c>
      <c r="G1431" s="5">
        <v>0</v>
      </c>
      <c r="H1431" s="5">
        <v>0</v>
      </c>
      <c r="I1431" s="5">
        <v>0</v>
      </c>
      <c r="J1431" s="5">
        <v>0</v>
      </c>
      <c r="K1431" s="5">
        <v>0</v>
      </c>
      <c r="L1431" s="5">
        <v>0</v>
      </c>
      <c r="M1431" s="5">
        <v>0</v>
      </c>
      <c r="N1431" s="6">
        <v>9</v>
      </c>
      <c r="O1431" s="4" t="s">
        <v>20</v>
      </c>
    </row>
    <row r="1432" spans="1:20" ht="14.25" customHeight="1" x14ac:dyDescent="0.25">
      <c r="A1432" s="9">
        <v>44833</v>
      </c>
      <c r="B1432" s="4" t="s">
        <v>14</v>
      </c>
      <c r="C1432" s="4"/>
      <c r="D1432" s="6" t="s">
        <v>151</v>
      </c>
      <c r="E1432" s="5">
        <v>0</v>
      </c>
      <c r="F1432" s="5">
        <v>0</v>
      </c>
      <c r="G1432" s="5">
        <v>0</v>
      </c>
      <c r="H1432" s="5">
        <v>0</v>
      </c>
      <c r="I1432" s="5">
        <v>0</v>
      </c>
      <c r="J1432" s="5">
        <v>0</v>
      </c>
      <c r="K1432" s="5">
        <v>0</v>
      </c>
      <c r="L1432" s="5">
        <v>0</v>
      </c>
      <c r="M1432" s="5">
        <v>0</v>
      </c>
      <c r="N1432" s="6">
        <v>14</v>
      </c>
      <c r="O1432" s="4" t="s">
        <v>20</v>
      </c>
    </row>
    <row r="1433" spans="1:20" ht="14.25" customHeight="1" x14ac:dyDescent="0.25">
      <c r="A1433" s="9">
        <v>44833</v>
      </c>
      <c r="B1433" s="4" t="s">
        <v>14</v>
      </c>
      <c r="C1433" s="4"/>
      <c r="D1433" s="6" t="s">
        <v>152</v>
      </c>
      <c r="E1433" s="5">
        <v>0</v>
      </c>
      <c r="F1433" s="5">
        <v>0</v>
      </c>
      <c r="G1433" s="5">
        <v>0</v>
      </c>
      <c r="H1433" s="5">
        <v>0</v>
      </c>
      <c r="I1433" s="5">
        <v>0</v>
      </c>
      <c r="J1433" s="5">
        <v>0</v>
      </c>
      <c r="K1433" s="5">
        <v>0</v>
      </c>
      <c r="L1433" s="5">
        <v>0</v>
      </c>
      <c r="M1433" s="5">
        <v>0</v>
      </c>
      <c r="N1433" s="6">
        <v>14</v>
      </c>
      <c r="O1433" s="4" t="s">
        <v>20</v>
      </c>
      <c r="T1433">
        <f>140/4</f>
        <v>35</v>
      </c>
    </row>
    <row r="1434" spans="1:20" ht="14.25" customHeight="1" x14ac:dyDescent="0.25">
      <c r="A1434" s="9">
        <v>44833</v>
      </c>
      <c r="B1434" s="4" t="s">
        <v>14</v>
      </c>
      <c r="C1434" s="4"/>
      <c r="D1434" s="6" t="s">
        <v>153</v>
      </c>
      <c r="E1434" s="5">
        <v>0</v>
      </c>
      <c r="F1434" s="5">
        <v>0</v>
      </c>
      <c r="G1434" s="5">
        <v>0</v>
      </c>
      <c r="H1434" s="5">
        <v>0</v>
      </c>
      <c r="I1434" s="5">
        <v>0</v>
      </c>
      <c r="J1434" s="5">
        <v>0</v>
      </c>
      <c r="K1434" s="5">
        <v>0</v>
      </c>
      <c r="L1434" s="5">
        <v>0</v>
      </c>
      <c r="M1434" s="5">
        <v>0</v>
      </c>
      <c r="N1434" s="6">
        <f>27+7+27</f>
        <v>61</v>
      </c>
      <c r="O1434" s="4" t="s">
        <v>20</v>
      </c>
    </row>
    <row r="1435" spans="1:20" ht="14.25" customHeight="1" x14ac:dyDescent="0.25">
      <c r="A1435" s="9">
        <v>44833</v>
      </c>
      <c r="B1435" s="4" t="s">
        <v>14</v>
      </c>
      <c r="C1435" s="4"/>
      <c r="D1435" s="6" t="s">
        <v>154</v>
      </c>
      <c r="E1435" s="5">
        <v>0</v>
      </c>
      <c r="F1435" s="5">
        <v>0</v>
      </c>
      <c r="G1435" s="5">
        <v>0</v>
      </c>
      <c r="H1435" s="5">
        <v>0</v>
      </c>
      <c r="I1435" s="5">
        <v>0</v>
      </c>
      <c r="J1435" s="5">
        <v>0</v>
      </c>
      <c r="K1435" s="5">
        <v>0</v>
      </c>
      <c r="L1435" s="5">
        <v>0</v>
      </c>
      <c r="M1435" s="5">
        <v>0</v>
      </c>
      <c r="N1435" s="6">
        <f>14+27+24</f>
        <v>65</v>
      </c>
      <c r="O1435" s="4" t="s">
        <v>20</v>
      </c>
    </row>
    <row r="1436" spans="1:20" ht="14.25" customHeight="1" x14ac:dyDescent="0.25">
      <c r="A1436" s="9">
        <v>44833</v>
      </c>
      <c r="B1436" s="4" t="s">
        <v>14</v>
      </c>
      <c r="C1436" s="4"/>
      <c r="D1436" s="6" t="s">
        <v>155</v>
      </c>
      <c r="E1436" s="5">
        <v>0</v>
      </c>
      <c r="F1436" s="5">
        <v>0</v>
      </c>
      <c r="G1436" s="5">
        <v>0</v>
      </c>
      <c r="H1436" s="5">
        <v>0</v>
      </c>
      <c r="I1436" s="5">
        <v>0</v>
      </c>
      <c r="J1436" s="5">
        <v>0</v>
      </c>
      <c r="K1436" s="5">
        <v>0</v>
      </c>
      <c r="L1436" s="5">
        <v>0</v>
      </c>
      <c r="M1436" s="5">
        <v>0</v>
      </c>
      <c r="N1436" s="6">
        <v>14</v>
      </c>
      <c r="O1436" s="4" t="s">
        <v>20</v>
      </c>
    </row>
    <row r="1437" spans="1:20" ht="14.25" customHeight="1" x14ac:dyDescent="0.25">
      <c r="A1437" s="9">
        <v>44833</v>
      </c>
      <c r="B1437" s="4" t="s">
        <v>14</v>
      </c>
      <c r="C1437" s="4"/>
      <c r="D1437" s="6" t="s">
        <v>156</v>
      </c>
      <c r="E1437" s="5">
        <v>0</v>
      </c>
      <c r="F1437" s="5">
        <v>0</v>
      </c>
      <c r="G1437" s="5">
        <v>0</v>
      </c>
      <c r="H1437" s="5">
        <v>0</v>
      </c>
      <c r="I1437" s="5">
        <v>0</v>
      </c>
      <c r="J1437" s="5">
        <v>0</v>
      </c>
      <c r="K1437" s="5">
        <v>0</v>
      </c>
      <c r="L1437" s="5">
        <v>0</v>
      </c>
      <c r="M1437" s="5">
        <v>0</v>
      </c>
      <c r="N1437" s="6">
        <v>14</v>
      </c>
      <c r="O1437" s="4" t="s">
        <v>20</v>
      </c>
    </row>
    <row r="1438" spans="1:20" ht="14.25" customHeight="1" x14ac:dyDescent="0.25">
      <c r="A1438" s="9">
        <v>44833</v>
      </c>
      <c r="B1438" s="4" t="s">
        <v>14</v>
      </c>
      <c r="C1438" s="4"/>
      <c r="D1438" s="6" t="s">
        <v>157</v>
      </c>
      <c r="E1438" s="5">
        <v>0</v>
      </c>
      <c r="F1438" s="5">
        <v>0</v>
      </c>
      <c r="G1438" s="5">
        <v>0</v>
      </c>
      <c r="H1438" s="5">
        <v>0</v>
      </c>
      <c r="I1438" s="5">
        <v>0</v>
      </c>
      <c r="J1438" s="5">
        <v>0</v>
      </c>
      <c r="K1438" s="5">
        <v>0</v>
      </c>
      <c r="L1438" s="5">
        <v>0</v>
      </c>
      <c r="M1438" s="5">
        <v>0</v>
      </c>
      <c r="N1438" s="6">
        <f>7+7</f>
        <v>14</v>
      </c>
      <c r="O1438" s="4" t="s">
        <v>20</v>
      </c>
    </row>
    <row r="1439" spans="1:20" ht="14.25" customHeight="1" x14ac:dyDescent="0.25">
      <c r="A1439" s="9">
        <v>44833</v>
      </c>
      <c r="B1439" s="4" t="s">
        <v>14</v>
      </c>
      <c r="C1439" s="4"/>
      <c r="D1439" s="6" t="s">
        <v>158</v>
      </c>
      <c r="E1439" s="5">
        <v>0</v>
      </c>
      <c r="F1439" s="5">
        <v>0</v>
      </c>
      <c r="G1439" s="5">
        <v>0</v>
      </c>
      <c r="H1439" s="5">
        <v>0</v>
      </c>
      <c r="I1439" s="5">
        <v>0</v>
      </c>
      <c r="J1439" s="5">
        <v>0</v>
      </c>
      <c r="K1439" s="5">
        <v>0</v>
      </c>
      <c r="L1439" s="5">
        <v>0</v>
      </c>
      <c r="M1439" s="5">
        <v>0</v>
      </c>
      <c r="N1439" s="6">
        <v>14</v>
      </c>
      <c r="O1439" s="4" t="s">
        <v>20</v>
      </c>
    </row>
    <row r="1440" spans="1:20" ht="14.25" customHeight="1" x14ac:dyDescent="0.25">
      <c r="A1440" s="9">
        <v>44833</v>
      </c>
      <c r="B1440" s="4" t="s">
        <v>14</v>
      </c>
      <c r="C1440" s="4"/>
      <c r="D1440" s="6" t="s">
        <v>159</v>
      </c>
      <c r="E1440" s="5">
        <v>0</v>
      </c>
      <c r="F1440" s="5">
        <v>0</v>
      </c>
      <c r="G1440" s="5">
        <v>0</v>
      </c>
      <c r="H1440" s="5">
        <v>0</v>
      </c>
      <c r="I1440" s="5">
        <v>0</v>
      </c>
      <c r="J1440" s="5">
        <v>0</v>
      </c>
      <c r="K1440" s="5">
        <v>0</v>
      </c>
      <c r="L1440" s="5">
        <v>0</v>
      </c>
      <c r="M1440" s="5">
        <v>0</v>
      </c>
      <c r="N1440" s="6">
        <v>24</v>
      </c>
      <c r="O1440" s="4" t="s">
        <v>20</v>
      </c>
    </row>
    <row r="1441" spans="1:15" ht="14.25" customHeight="1" x14ac:dyDescent="0.25">
      <c r="A1441" s="9">
        <v>44833</v>
      </c>
      <c r="B1441" s="4" t="s">
        <v>14</v>
      </c>
      <c r="C1441" s="4"/>
      <c r="D1441" s="6" t="s">
        <v>160</v>
      </c>
      <c r="E1441" s="5">
        <v>0</v>
      </c>
      <c r="F1441" s="5">
        <v>0</v>
      </c>
      <c r="G1441" s="5">
        <v>0</v>
      </c>
      <c r="H1441" s="5">
        <v>0</v>
      </c>
      <c r="I1441" s="5">
        <v>0</v>
      </c>
      <c r="J1441" s="5">
        <v>0</v>
      </c>
      <c r="K1441" s="5">
        <v>0</v>
      </c>
      <c r="L1441" s="5">
        <v>0</v>
      </c>
      <c r="M1441" s="5">
        <v>0</v>
      </c>
      <c r="N1441" s="6">
        <f>14+2+27+24</f>
        <v>67</v>
      </c>
      <c r="O1441" s="4" t="s">
        <v>20</v>
      </c>
    </row>
    <row r="1442" spans="1:15" ht="14.25" customHeight="1" x14ac:dyDescent="0.25">
      <c r="A1442" s="9">
        <v>44833</v>
      </c>
      <c r="B1442" s="4" t="s">
        <v>14</v>
      </c>
      <c r="C1442" s="4"/>
      <c r="D1442" s="6" t="s">
        <v>161</v>
      </c>
      <c r="E1442" s="5">
        <v>0</v>
      </c>
      <c r="F1442" s="5">
        <v>0</v>
      </c>
      <c r="G1442" s="5">
        <v>0</v>
      </c>
      <c r="H1442" s="5">
        <v>0</v>
      </c>
      <c r="I1442" s="5">
        <v>0</v>
      </c>
      <c r="J1442" s="5">
        <v>0</v>
      </c>
      <c r="K1442" s="5">
        <v>0</v>
      </c>
      <c r="L1442" s="5">
        <v>0</v>
      </c>
      <c r="M1442" s="5">
        <v>0</v>
      </c>
      <c r="N1442" s="6">
        <f>7+7+24</f>
        <v>38</v>
      </c>
      <c r="O1442" s="4" t="s">
        <v>20</v>
      </c>
    </row>
    <row r="1443" spans="1:15" ht="14.25" customHeight="1" x14ac:dyDescent="0.25">
      <c r="A1443" s="9">
        <v>44833</v>
      </c>
      <c r="B1443" s="4" t="s">
        <v>14</v>
      </c>
      <c r="C1443" s="4"/>
      <c r="D1443" s="6" t="s">
        <v>162</v>
      </c>
      <c r="E1443" s="5">
        <v>0</v>
      </c>
      <c r="F1443" s="5">
        <v>0</v>
      </c>
      <c r="G1443" s="5">
        <v>0</v>
      </c>
      <c r="H1443" s="5">
        <v>0</v>
      </c>
      <c r="I1443" s="5">
        <v>0</v>
      </c>
      <c r="J1443" s="5">
        <v>0</v>
      </c>
      <c r="K1443" s="5">
        <v>0</v>
      </c>
      <c r="L1443" s="5">
        <v>0</v>
      </c>
      <c r="M1443" s="5">
        <v>0</v>
      </c>
      <c r="N1443" s="6">
        <v>19</v>
      </c>
      <c r="O1443" s="4" t="s">
        <v>20</v>
      </c>
    </row>
    <row r="1444" spans="1:15" ht="14.25" customHeight="1" x14ac:dyDescent="0.25">
      <c r="A1444" s="9">
        <v>44833</v>
      </c>
      <c r="B1444" s="4" t="s">
        <v>14</v>
      </c>
      <c r="C1444" s="4"/>
      <c r="D1444" s="6" t="s">
        <v>163</v>
      </c>
      <c r="E1444" s="5">
        <v>0</v>
      </c>
      <c r="F1444" s="5">
        <v>0</v>
      </c>
      <c r="G1444" s="5">
        <v>0</v>
      </c>
      <c r="H1444" s="5">
        <v>0</v>
      </c>
      <c r="I1444" s="5">
        <v>0</v>
      </c>
      <c r="J1444" s="5">
        <v>0</v>
      </c>
      <c r="K1444" s="5">
        <v>0</v>
      </c>
      <c r="L1444" s="5">
        <v>0</v>
      </c>
      <c r="M1444" s="5">
        <v>0</v>
      </c>
      <c r="N1444" s="6">
        <v>14</v>
      </c>
      <c r="O1444" s="4" t="s">
        <v>20</v>
      </c>
    </row>
    <row r="1445" spans="1:15" ht="14.25" customHeight="1" x14ac:dyDescent="0.25">
      <c r="A1445" s="9">
        <v>44833</v>
      </c>
      <c r="B1445" s="4" t="s">
        <v>14</v>
      </c>
      <c r="C1445" s="4"/>
      <c r="D1445" s="6" t="s">
        <v>164</v>
      </c>
      <c r="E1445" s="5">
        <v>0</v>
      </c>
      <c r="F1445" s="5">
        <v>0</v>
      </c>
      <c r="G1445" s="5">
        <v>0</v>
      </c>
      <c r="H1445" s="5">
        <v>0</v>
      </c>
      <c r="I1445" s="5">
        <v>0</v>
      </c>
      <c r="J1445" s="5">
        <v>0</v>
      </c>
      <c r="K1445" s="5">
        <v>0</v>
      </c>
      <c r="L1445" s="5">
        <v>0</v>
      </c>
      <c r="M1445" s="5">
        <v>0</v>
      </c>
      <c r="N1445" s="6">
        <f>14+24</f>
        <v>38</v>
      </c>
      <c r="O1445" s="4" t="s">
        <v>20</v>
      </c>
    </row>
    <row r="1446" spans="1:15" ht="14.25" customHeight="1" x14ac:dyDescent="0.25">
      <c r="A1446" s="9">
        <v>44833</v>
      </c>
      <c r="B1446" s="4" t="s">
        <v>14</v>
      </c>
      <c r="C1446" s="4"/>
      <c r="D1446" s="3" t="s">
        <v>636</v>
      </c>
      <c r="E1446" s="5">
        <v>0</v>
      </c>
      <c r="F1446" s="5">
        <v>0</v>
      </c>
      <c r="G1446" s="5">
        <v>0</v>
      </c>
      <c r="H1446" s="5">
        <v>0</v>
      </c>
      <c r="I1446" s="5">
        <v>0</v>
      </c>
      <c r="J1446" s="5">
        <v>0</v>
      </c>
      <c r="K1446" s="5">
        <v>0</v>
      </c>
      <c r="L1446" s="5">
        <v>0</v>
      </c>
      <c r="M1446" s="5">
        <v>0</v>
      </c>
      <c r="N1446" s="6">
        <v>14</v>
      </c>
      <c r="O1446" s="4" t="s">
        <v>19</v>
      </c>
    </row>
    <row r="1447" spans="1:15" ht="14.25" customHeight="1" x14ac:dyDescent="0.25">
      <c r="A1447" s="9">
        <v>44833</v>
      </c>
      <c r="B1447" s="4" t="s">
        <v>13</v>
      </c>
      <c r="C1447" s="4"/>
      <c r="D1447" s="3" t="s">
        <v>802</v>
      </c>
      <c r="E1447" s="5">
        <v>0</v>
      </c>
      <c r="F1447" s="5">
        <v>0</v>
      </c>
      <c r="G1447" s="5">
        <v>0</v>
      </c>
      <c r="H1447" s="5">
        <v>0</v>
      </c>
      <c r="I1447" s="5">
        <v>0</v>
      </c>
      <c r="J1447" s="5">
        <v>0</v>
      </c>
      <c r="K1447" s="5">
        <v>0</v>
      </c>
      <c r="L1447" s="5">
        <v>0</v>
      </c>
      <c r="M1447" s="5">
        <v>0</v>
      </c>
      <c r="N1447" s="6">
        <v>14</v>
      </c>
      <c r="O1447" s="4" t="s">
        <v>20</v>
      </c>
    </row>
    <row r="1448" spans="1:15" ht="14.25" customHeight="1" x14ac:dyDescent="0.25">
      <c r="A1448" s="9">
        <v>44834</v>
      </c>
      <c r="B1448" s="4" t="s">
        <v>13</v>
      </c>
      <c r="C1448" s="4"/>
      <c r="D1448" s="3" t="s">
        <v>1308</v>
      </c>
      <c r="E1448" s="5">
        <v>0</v>
      </c>
      <c r="F1448" s="5">
        <v>0</v>
      </c>
      <c r="G1448" s="5">
        <v>0</v>
      </c>
      <c r="H1448" s="5">
        <v>0</v>
      </c>
      <c r="I1448" s="5">
        <v>0</v>
      </c>
      <c r="J1448" s="5">
        <v>0</v>
      </c>
      <c r="K1448" s="5">
        <v>0</v>
      </c>
      <c r="L1448" s="5">
        <v>0</v>
      </c>
      <c r="M1448" s="5">
        <v>0</v>
      </c>
      <c r="N1448" s="6">
        <v>9</v>
      </c>
      <c r="O1448" s="4" t="s">
        <v>19</v>
      </c>
    </row>
    <row r="1449" spans="1:15" ht="14.25" customHeight="1" x14ac:dyDescent="0.25">
      <c r="A1449" s="9">
        <v>44834</v>
      </c>
      <c r="B1449" s="4" t="s">
        <v>13</v>
      </c>
      <c r="C1449" s="4"/>
      <c r="D1449" s="3" t="s">
        <v>1307</v>
      </c>
      <c r="E1449" s="5">
        <v>0</v>
      </c>
      <c r="F1449" s="5">
        <v>0</v>
      </c>
      <c r="G1449" s="5">
        <v>0</v>
      </c>
      <c r="H1449" s="5">
        <v>0</v>
      </c>
      <c r="I1449" s="5">
        <v>0</v>
      </c>
      <c r="J1449" s="5">
        <v>0</v>
      </c>
      <c r="K1449" s="5">
        <v>0</v>
      </c>
      <c r="L1449" s="5">
        <v>0</v>
      </c>
      <c r="M1449" s="5">
        <v>0</v>
      </c>
      <c r="N1449" s="6">
        <v>9</v>
      </c>
      <c r="O1449" s="4" t="s">
        <v>19</v>
      </c>
    </row>
    <row r="1450" spans="1:15" ht="14.25" customHeight="1" x14ac:dyDescent="0.25">
      <c r="A1450" s="9">
        <v>44834</v>
      </c>
      <c r="B1450" s="4" t="s">
        <v>13</v>
      </c>
      <c r="C1450" s="4"/>
      <c r="D1450" s="3" t="s">
        <v>1306</v>
      </c>
      <c r="E1450" s="5">
        <v>0</v>
      </c>
      <c r="F1450" s="5">
        <v>0</v>
      </c>
      <c r="G1450" s="5">
        <v>0</v>
      </c>
      <c r="H1450" s="5">
        <v>0</v>
      </c>
      <c r="I1450" s="5">
        <v>0</v>
      </c>
      <c r="J1450" s="5">
        <v>0</v>
      </c>
      <c r="K1450" s="5">
        <v>0</v>
      </c>
      <c r="L1450" s="5">
        <v>0</v>
      </c>
      <c r="M1450" s="5">
        <v>0</v>
      </c>
      <c r="N1450" s="6">
        <v>36</v>
      </c>
      <c r="O1450" s="4" t="s">
        <v>19</v>
      </c>
    </row>
    <row r="1451" spans="1:15" ht="14.25" customHeight="1" x14ac:dyDescent="0.25">
      <c r="A1451" s="9">
        <v>44834</v>
      </c>
      <c r="B1451" s="4" t="s">
        <v>13</v>
      </c>
      <c r="C1451" s="4"/>
      <c r="D1451" s="3" t="s">
        <v>1305</v>
      </c>
      <c r="E1451" s="5">
        <v>0</v>
      </c>
      <c r="F1451" s="5">
        <v>0</v>
      </c>
      <c r="G1451" s="5">
        <v>0</v>
      </c>
      <c r="H1451" s="5">
        <v>0</v>
      </c>
      <c r="I1451" s="5">
        <v>0</v>
      </c>
      <c r="J1451" s="5">
        <v>0</v>
      </c>
      <c r="K1451" s="5">
        <v>0</v>
      </c>
      <c r="L1451" s="5">
        <v>0</v>
      </c>
      <c r="M1451" s="5">
        <v>0</v>
      </c>
      <c r="N1451" s="6">
        <v>9</v>
      </c>
      <c r="O1451" s="4" t="s">
        <v>19</v>
      </c>
    </row>
    <row r="1452" spans="1:15" ht="14.25" customHeight="1" x14ac:dyDescent="0.25">
      <c r="A1452" s="9">
        <v>44834</v>
      </c>
      <c r="B1452" s="4" t="s">
        <v>13</v>
      </c>
      <c r="C1452" s="4"/>
      <c r="D1452" s="3" t="s">
        <v>1304</v>
      </c>
      <c r="E1452" s="5">
        <v>0</v>
      </c>
      <c r="F1452" s="5">
        <v>0</v>
      </c>
      <c r="G1452" s="5">
        <v>0</v>
      </c>
      <c r="H1452" s="5">
        <v>0</v>
      </c>
      <c r="I1452" s="5">
        <v>0</v>
      </c>
      <c r="J1452" s="5">
        <v>0</v>
      </c>
      <c r="K1452" s="5">
        <v>0</v>
      </c>
      <c r="L1452" s="5">
        <v>0</v>
      </c>
      <c r="M1452" s="5">
        <v>0</v>
      </c>
      <c r="N1452" s="6">
        <v>9</v>
      </c>
      <c r="O1452" s="4" t="s">
        <v>19</v>
      </c>
    </row>
    <row r="1453" spans="1:15" ht="14.25" customHeight="1" x14ac:dyDescent="0.25">
      <c r="A1453" s="9">
        <v>44834</v>
      </c>
      <c r="B1453" s="4" t="s">
        <v>13</v>
      </c>
      <c r="C1453" s="4"/>
      <c r="D1453" s="3" t="s">
        <v>1303</v>
      </c>
      <c r="E1453" s="5">
        <v>0</v>
      </c>
      <c r="F1453" s="5">
        <v>0</v>
      </c>
      <c r="G1453" s="5">
        <v>0</v>
      </c>
      <c r="H1453" s="5">
        <v>0</v>
      </c>
      <c r="I1453" s="5">
        <v>0</v>
      </c>
      <c r="J1453" s="5">
        <v>0</v>
      </c>
      <c r="K1453" s="5">
        <v>0</v>
      </c>
      <c r="L1453" s="5">
        <v>0</v>
      </c>
      <c r="M1453" s="5">
        <v>0</v>
      </c>
      <c r="N1453" s="6">
        <v>9</v>
      </c>
      <c r="O1453" s="4" t="s">
        <v>19</v>
      </c>
    </row>
    <row r="1454" spans="1:15" ht="14.25" customHeight="1" x14ac:dyDescent="0.25">
      <c r="A1454" s="9">
        <v>44834</v>
      </c>
      <c r="B1454" s="4" t="s">
        <v>13</v>
      </c>
      <c r="C1454" s="4"/>
      <c r="D1454" s="3" t="s">
        <v>1302</v>
      </c>
      <c r="E1454" s="5">
        <v>0</v>
      </c>
      <c r="F1454" s="5">
        <v>0</v>
      </c>
      <c r="G1454" s="5">
        <v>0</v>
      </c>
      <c r="H1454" s="5">
        <v>0</v>
      </c>
      <c r="I1454" s="5">
        <v>0</v>
      </c>
      <c r="J1454" s="5">
        <v>0</v>
      </c>
      <c r="K1454" s="5">
        <v>0</v>
      </c>
      <c r="L1454" s="5">
        <v>0</v>
      </c>
      <c r="M1454" s="5">
        <v>0</v>
      </c>
      <c r="N1454" s="6">
        <v>9</v>
      </c>
      <c r="O1454" s="4" t="s">
        <v>19</v>
      </c>
    </row>
    <row r="1455" spans="1:15" ht="14.25" customHeight="1" x14ac:dyDescent="0.25">
      <c r="A1455" s="9">
        <v>44834</v>
      </c>
      <c r="B1455" s="4" t="s">
        <v>13</v>
      </c>
      <c r="C1455" s="4"/>
      <c r="D1455" s="3" t="s">
        <v>1301</v>
      </c>
      <c r="E1455" s="5">
        <v>0</v>
      </c>
      <c r="F1455" s="5">
        <v>0</v>
      </c>
      <c r="G1455" s="5">
        <v>0</v>
      </c>
      <c r="H1455" s="5">
        <v>0</v>
      </c>
      <c r="I1455" s="5">
        <v>0</v>
      </c>
      <c r="J1455" s="5">
        <v>0</v>
      </c>
      <c r="K1455" s="5">
        <v>0</v>
      </c>
      <c r="L1455" s="5">
        <v>0</v>
      </c>
      <c r="M1455" s="5">
        <v>0</v>
      </c>
      <c r="N1455" s="6">
        <v>9</v>
      </c>
      <c r="O1455" s="4" t="s">
        <v>19</v>
      </c>
    </row>
    <row r="1456" spans="1:15" ht="14.25" customHeight="1" x14ac:dyDescent="0.25">
      <c r="A1456" s="9">
        <v>44834</v>
      </c>
      <c r="B1456" s="4" t="s">
        <v>13</v>
      </c>
      <c r="C1456" s="4"/>
      <c r="D1456" s="3" t="s">
        <v>1300</v>
      </c>
      <c r="E1456" s="5">
        <v>0</v>
      </c>
      <c r="F1456" s="5">
        <v>0</v>
      </c>
      <c r="G1456" s="5">
        <v>0</v>
      </c>
      <c r="H1456" s="5">
        <v>0</v>
      </c>
      <c r="I1456" s="5">
        <v>0</v>
      </c>
      <c r="J1456" s="5">
        <v>0</v>
      </c>
      <c r="K1456" s="5">
        <v>0</v>
      </c>
      <c r="L1456" s="5">
        <v>0</v>
      </c>
      <c r="M1456" s="5">
        <v>0</v>
      </c>
      <c r="N1456" s="6">
        <v>9</v>
      </c>
      <c r="O1456" s="4" t="s">
        <v>19</v>
      </c>
    </row>
    <row r="1457" spans="1:15" ht="14.25" customHeight="1" x14ac:dyDescent="0.25">
      <c r="A1457" s="9">
        <v>44834</v>
      </c>
      <c r="B1457" s="4" t="s">
        <v>13</v>
      </c>
      <c r="C1457" s="4"/>
      <c r="D1457" s="3" t="s">
        <v>1299</v>
      </c>
      <c r="E1457" s="5">
        <v>0</v>
      </c>
      <c r="F1457" s="5">
        <v>0</v>
      </c>
      <c r="G1457" s="5">
        <v>0</v>
      </c>
      <c r="H1457" s="5">
        <v>0</v>
      </c>
      <c r="I1457" s="5">
        <v>0</v>
      </c>
      <c r="J1457" s="5">
        <v>0</v>
      </c>
      <c r="K1457" s="5">
        <v>0</v>
      </c>
      <c r="L1457" s="5">
        <v>0</v>
      </c>
      <c r="M1457" s="5">
        <v>0</v>
      </c>
      <c r="N1457" s="6">
        <v>9</v>
      </c>
      <c r="O1457" s="4" t="s">
        <v>19</v>
      </c>
    </row>
    <row r="1458" spans="1:15" ht="14.25" customHeight="1" x14ac:dyDescent="0.25">
      <c r="A1458" s="9">
        <v>44834</v>
      </c>
      <c r="B1458" s="4" t="s">
        <v>13</v>
      </c>
      <c r="C1458" s="4"/>
      <c r="D1458" s="3" t="s">
        <v>1298</v>
      </c>
      <c r="E1458" s="5">
        <v>0</v>
      </c>
      <c r="F1458" s="5">
        <v>0</v>
      </c>
      <c r="G1458" s="5">
        <v>0</v>
      </c>
      <c r="H1458" s="5">
        <v>0</v>
      </c>
      <c r="I1458" s="5">
        <v>0</v>
      </c>
      <c r="J1458" s="5">
        <v>0</v>
      </c>
      <c r="K1458" s="5">
        <v>0</v>
      </c>
      <c r="L1458" s="5">
        <v>0</v>
      </c>
      <c r="M1458" s="5">
        <v>0</v>
      </c>
      <c r="N1458" s="6">
        <v>14</v>
      </c>
      <c r="O1458" s="4" t="s">
        <v>19</v>
      </c>
    </row>
    <row r="1459" spans="1:15" ht="14.25" customHeight="1" x14ac:dyDescent="0.25">
      <c r="A1459" s="9">
        <v>44834</v>
      </c>
      <c r="B1459" s="4" t="s">
        <v>13</v>
      </c>
      <c r="C1459" s="4"/>
      <c r="D1459" s="3" t="s">
        <v>1297</v>
      </c>
      <c r="E1459" s="5">
        <v>0</v>
      </c>
      <c r="F1459" s="5">
        <v>0</v>
      </c>
      <c r="G1459" s="5">
        <v>0</v>
      </c>
      <c r="H1459" s="5">
        <v>0</v>
      </c>
      <c r="I1459" s="5">
        <v>0</v>
      </c>
      <c r="J1459" s="5">
        <v>0</v>
      </c>
      <c r="K1459" s="5">
        <v>0</v>
      </c>
      <c r="L1459" s="5">
        <v>0</v>
      </c>
      <c r="M1459" s="5">
        <v>0</v>
      </c>
      <c r="N1459" s="6">
        <v>9</v>
      </c>
      <c r="O1459" s="4" t="s">
        <v>19</v>
      </c>
    </row>
    <row r="1460" spans="1:15" ht="14.25" customHeight="1" x14ac:dyDescent="0.25">
      <c r="A1460" s="9">
        <v>44834</v>
      </c>
      <c r="B1460" s="4" t="s">
        <v>13</v>
      </c>
      <c r="C1460" s="4"/>
      <c r="D1460" s="3" t="s">
        <v>1296</v>
      </c>
      <c r="E1460" s="5">
        <v>0</v>
      </c>
      <c r="F1460" s="5">
        <v>0</v>
      </c>
      <c r="G1460" s="5">
        <v>0</v>
      </c>
      <c r="H1460" s="5">
        <v>0</v>
      </c>
      <c r="I1460" s="5">
        <v>0</v>
      </c>
      <c r="J1460" s="5">
        <v>0</v>
      </c>
      <c r="K1460" s="5">
        <v>0</v>
      </c>
      <c r="L1460" s="5">
        <v>0</v>
      </c>
      <c r="M1460" s="5">
        <v>0</v>
      </c>
      <c r="N1460" s="6">
        <v>9</v>
      </c>
      <c r="O1460" s="4" t="s">
        <v>19</v>
      </c>
    </row>
    <row r="1461" spans="1:15" ht="14.25" customHeight="1" x14ac:dyDescent="0.25">
      <c r="A1461" s="9">
        <v>44834</v>
      </c>
      <c r="B1461" s="4" t="s">
        <v>13</v>
      </c>
      <c r="C1461" s="4"/>
      <c r="D1461" s="3" t="s">
        <v>1295</v>
      </c>
      <c r="E1461" s="5">
        <v>0</v>
      </c>
      <c r="F1461" s="5">
        <v>0</v>
      </c>
      <c r="G1461" s="5">
        <v>0</v>
      </c>
      <c r="H1461" s="5">
        <v>0</v>
      </c>
      <c r="I1461" s="5">
        <v>0</v>
      </c>
      <c r="J1461" s="5">
        <v>0</v>
      </c>
      <c r="K1461" s="5">
        <v>0</v>
      </c>
      <c r="L1461" s="5">
        <v>0</v>
      </c>
      <c r="M1461" s="5">
        <v>0</v>
      </c>
      <c r="N1461" s="6">
        <v>14</v>
      </c>
      <c r="O1461" s="4" t="s">
        <v>19</v>
      </c>
    </row>
    <row r="1462" spans="1:15" ht="14.25" customHeight="1" x14ac:dyDescent="0.25">
      <c r="A1462" s="9">
        <v>44834</v>
      </c>
      <c r="B1462" s="4" t="s">
        <v>13</v>
      </c>
      <c r="C1462" s="4"/>
      <c r="D1462" s="3" t="s">
        <v>1294</v>
      </c>
      <c r="E1462" s="5">
        <v>0</v>
      </c>
      <c r="F1462" s="5">
        <v>0</v>
      </c>
      <c r="G1462" s="5">
        <v>0</v>
      </c>
      <c r="H1462" s="5">
        <v>0</v>
      </c>
      <c r="I1462" s="5">
        <v>0</v>
      </c>
      <c r="J1462" s="5">
        <v>0</v>
      </c>
      <c r="K1462" s="5">
        <v>0</v>
      </c>
      <c r="L1462" s="5">
        <v>0</v>
      </c>
      <c r="M1462" s="5">
        <v>0</v>
      </c>
      <c r="N1462" s="6">
        <v>9</v>
      </c>
      <c r="O1462" s="4" t="s">
        <v>19</v>
      </c>
    </row>
    <row r="1463" spans="1:15" ht="14.25" customHeight="1" x14ac:dyDescent="0.25">
      <c r="A1463" s="9">
        <v>44834</v>
      </c>
      <c r="B1463" s="4" t="s">
        <v>13</v>
      </c>
      <c r="C1463" s="4"/>
      <c r="D1463" s="3" t="s">
        <v>1293</v>
      </c>
      <c r="E1463" s="5">
        <v>0</v>
      </c>
      <c r="F1463" s="5">
        <v>0</v>
      </c>
      <c r="G1463" s="5">
        <v>0</v>
      </c>
      <c r="H1463" s="5">
        <v>0</v>
      </c>
      <c r="I1463" s="5">
        <v>0</v>
      </c>
      <c r="J1463" s="5">
        <v>0</v>
      </c>
      <c r="K1463" s="5">
        <v>0</v>
      </c>
      <c r="L1463" s="5">
        <v>0</v>
      </c>
      <c r="M1463" s="5">
        <v>0</v>
      </c>
      <c r="N1463" s="6">
        <v>41</v>
      </c>
      <c r="O1463" s="4" t="s">
        <v>19</v>
      </c>
    </row>
    <row r="1464" spans="1:15" ht="14.25" customHeight="1" x14ac:dyDescent="0.25">
      <c r="A1464" s="9">
        <v>44834</v>
      </c>
      <c r="B1464" s="4" t="s">
        <v>13</v>
      </c>
      <c r="C1464" s="4"/>
      <c r="D1464" s="3" t="s">
        <v>1292</v>
      </c>
      <c r="E1464" s="5">
        <v>0</v>
      </c>
      <c r="F1464" s="5">
        <v>0</v>
      </c>
      <c r="G1464" s="5">
        <v>0</v>
      </c>
      <c r="H1464" s="5">
        <v>0</v>
      </c>
      <c r="I1464" s="5">
        <v>0</v>
      </c>
      <c r="J1464" s="5">
        <v>0</v>
      </c>
      <c r="K1464" s="5">
        <v>0</v>
      </c>
      <c r="L1464" s="5">
        <v>0</v>
      </c>
      <c r="M1464" s="5">
        <v>0</v>
      </c>
      <c r="N1464" s="6">
        <v>9</v>
      </c>
      <c r="O1464" s="4" t="s">
        <v>20</v>
      </c>
    </row>
    <row r="1465" spans="1:15" ht="14.25" customHeight="1" x14ac:dyDescent="0.25">
      <c r="A1465" s="9">
        <v>44834</v>
      </c>
      <c r="B1465" s="4" t="s">
        <v>13</v>
      </c>
      <c r="C1465" s="4"/>
      <c r="D1465" s="3" t="s">
        <v>1291</v>
      </c>
      <c r="E1465" s="5">
        <v>0</v>
      </c>
      <c r="F1465" s="5">
        <v>0</v>
      </c>
      <c r="G1465" s="5">
        <v>0</v>
      </c>
      <c r="H1465" s="5">
        <v>0</v>
      </c>
      <c r="I1465" s="5">
        <v>0</v>
      </c>
      <c r="J1465" s="5">
        <v>0</v>
      </c>
      <c r="K1465" s="5">
        <v>0</v>
      </c>
      <c r="L1465" s="5">
        <v>0</v>
      </c>
      <c r="M1465" s="5">
        <v>0</v>
      </c>
      <c r="N1465" s="6">
        <v>9</v>
      </c>
      <c r="O1465" s="4" t="s">
        <v>20</v>
      </c>
    </row>
    <row r="1466" spans="1:15" ht="14.25" customHeight="1" x14ac:dyDescent="0.25">
      <c r="A1466" s="9">
        <v>44834</v>
      </c>
      <c r="B1466" s="4" t="s">
        <v>13</v>
      </c>
      <c r="C1466" s="4"/>
      <c r="D1466" s="3" t="s">
        <v>1290</v>
      </c>
      <c r="E1466" s="5">
        <v>0</v>
      </c>
      <c r="F1466" s="5">
        <v>0</v>
      </c>
      <c r="G1466" s="5">
        <v>0</v>
      </c>
      <c r="H1466" s="5">
        <v>0</v>
      </c>
      <c r="I1466" s="5">
        <v>0</v>
      </c>
      <c r="J1466" s="5">
        <v>0</v>
      </c>
      <c r="K1466" s="5">
        <v>0</v>
      </c>
      <c r="L1466" s="5">
        <v>0</v>
      </c>
      <c r="M1466" s="5">
        <v>0</v>
      </c>
      <c r="N1466" s="6">
        <v>33</v>
      </c>
      <c r="O1466" s="4" t="s">
        <v>20</v>
      </c>
    </row>
    <row r="1467" spans="1:15" ht="14.25" customHeight="1" x14ac:dyDescent="0.25">
      <c r="A1467" s="9">
        <v>44834</v>
      </c>
      <c r="B1467" s="4" t="s">
        <v>13</v>
      </c>
      <c r="C1467" s="4"/>
      <c r="D1467" s="3" t="s">
        <v>1289</v>
      </c>
      <c r="E1467" s="5">
        <v>0</v>
      </c>
      <c r="F1467" s="5">
        <v>0</v>
      </c>
      <c r="G1467" s="5">
        <v>0</v>
      </c>
      <c r="H1467" s="5">
        <v>0</v>
      </c>
      <c r="I1467" s="5">
        <v>0</v>
      </c>
      <c r="J1467" s="5">
        <v>0</v>
      </c>
      <c r="K1467" s="5">
        <v>0</v>
      </c>
      <c r="L1467" s="5">
        <v>0</v>
      </c>
      <c r="M1467" s="5">
        <v>0</v>
      </c>
      <c r="N1467" s="6">
        <v>9</v>
      </c>
      <c r="O1467" s="4" t="s">
        <v>20</v>
      </c>
    </row>
    <row r="1468" spans="1:15" ht="14.25" customHeight="1" x14ac:dyDescent="0.25">
      <c r="A1468" s="9">
        <v>44834</v>
      </c>
      <c r="B1468" s="4" t="s">
        <v>13</v>
      </c>
      <c r="C1468" s="4"/>
      <c r="D1468" s="3" t="s">
        <v>1288</v>
      </c>
      <c r="E1468" s="5">
        <v>0</v>
      </c>
      <c r="F1468" s="5">
        <v>0</v>
      </c>
      <c r="G1468" s="5">
        <v>0</v>
      </c>
      <c r="H1468" s="5">
        <v>0</v>
      </c>
      <c r="I1468" s="5">
        <v>0</v>
      </c>
      <c r="J1468" s="5">
        <v>0</v>
      </c>
      <c r="K1468" s="5">
        <v>0</v>
      </c>
      <c r="L1468" s="5">
        <v>0</v>
      </c>
      <c r="M1468" s="5">
        <v>0</v>
      </c>
      <c r="N1468" s="6">
        <v>9</v>
      </c>
      <c r="O1468" s="4" t="s">
        <v>20</v>
      </c>
    </row>
    <row r="1469" spans="1:15" ht="14.25" customHeight="1" x14ac:dyDescent="0.25">
      <c r="A1469" s="9">
        <v>44834</v>
      </c>
      <c r="B1469" s="4" t="s">
        <v>13</v>
      </c>
      <c r="C1469" s="4"/>
      <c r="D1469" s="3" t="s">
        <v>1287</v>
      </c>
      <c r="E1469" s="5">
        <v>0</v>
      </c>
      <c r="F1469" s="5">
        <v>0</v>
      </c>
      <c r="G1469" s="5">
        <v>0</v>
      </c>
      <c r="H1469" s="5">
        <v>0</v>
      </c>
      <c r="I1469" s="5">
        <v>0</v>
      </c>
      <c r="J1469" s="5">
        <v>0</v>
      </c>
      <c r="K1469" s="5">
        <v>0</v>
      </c>
      <c r="L1469" s="5">
        <v>0</v>
      </c>
      <c r="M1469" s="5">
        <v>0</v>
      </c>
      <c r="N1469" s="6">
        <v>9</v>
      </c>
      <c r="O1469" s="4" t="s">
        <v>20</v>
      </c>
    </row>
    <row r="1470" spans="1:15" ht="14.25" customHeight="1" x14ac:dyDescent="0.25">
      <c r="A1470" s="9">
        <v>44834</v>
      </c>
      <c r="B1470" s="4" t="s">
        <v>13</v>
      </c>
      <c r="C1470" s="4"/>
      <c r="D1470" s="3" t="s">
        <v>1286</v>
      </c>
      <c r="E1470" s="5">
        <v>0</v>
      </c>
      <c r="F1470" s="5">
        <v>0</v>
      </c>
      <c r="G1470" s="5">
        <v>0</v>
      </c>
      <c r="H1470" s="5">
        <v>0</v>
      </c>
      <c r="I1470" s="5">
        <v>0</v>
      </c>
      <c r="J1470" s="5">
        <v>0</v>
      </c>
      <c r="K1470" s="5">
        <v>0</v>
      </c>
      <c r="L1470" s="5">
        <v>0</v>
      </c>
      <c r="M1470" s="5">
        <v>0</v>
      </c>
      <c r="N1470" s="6">
        <v>9</v>
      </c>
      <c r="O1470" s="4" t="s">
        <v>20</v>
      </c>
    </row>
    <row r="1471" spans="1:15" ht="14.25" customHeight="1" x14ac:dyDescent="0.25">
      <c r="A1471" s="9">
        <v>44834</v>
      </c>
      <c r="B1471" s="4" t="s">
        <v>13</v>
      </c>
      <c r="C1471" s="4"/>
      <c r="D1471" s="3" t="s">
        <v>1285</v>
      </c>
      <c r="E1471" s="5">
        <v>0</v>
      </c>
      <c r="F1471" s="5">
        <v>0</v>
      </c>
      <c r="G1471" s="5">
        <v>0</v>
      </c>
      <c r="H1471" s="5">
        <v>0</v>
      </c>
      <c r="I1471" s="5">
        <v>0</v>
      </c>
      <c r="J1471" s="5">
        <v>0</v>
      </c>
      <c r="K1471" s="5">
        <v>0</v>
      </c>
      <c r="L1471" s="5">
        <v>0</v>
      </c>
      <c r="M1471" s="5">
        <v>0</v>
      </c>
      <c r="N1471" s="6">
        <v>9</v>
      </c>
      <c r="O1471" s="4" t="s">
        <v>20</v>
      </c>
    </row>
    <row r="1472" spans="1:15" ht="14.25" customHeight="1" x14ac:dyDescent="0.25">
      <c r="A1472" s="9">
        <v>44834</v>
      </c>
      <c r="B1472" s="4" t="s">
        <v>13</v>
      </c>
      <c r="C1472" s="4"/>
      <c r="D1472" s="3" t="s">
        <v>1284</v>
      </c>
      <c r="E1472" s="5">
        <v>0</v>
      </c>
      <c r="F1472" s="5">
        <v>0</v>
      </c>
      <c r="G1472" s="5">
        <v>0</v>
      </c>
      <c r="H1472" s="5">
        <v>0</v>
      </c>
      <c r="I1472" s="5">
        <v>0</v>
      </c>
      <c r="J1472" s="5">
        <v>0</v>
      </c>
      <c r="K1472" s="5">
        <v>0</v>
      </c>
      <c r="L1472" s="5">
        <v>0</v>
      </c>
      <c r="M1472" s="5">
        <v>0</v>
      </c>
      <c r="N1472" s="6">
        <v>9</v>
      </c>
      <c r="O1472" s="4" t="s">
        <v>20</v>
      </c>
    </row>
    <row r="1473" spans="1:15" ht="14.25" customHeight="1" x14ac:dyDescent="0.25">
      <c r="A1473" s="9">
        <v>44834</v>
      </c>
      <c r="B1473" s="4" t="s">
        <v>13</v>
      </c>
      <c r="C1473" s="4"/>
      <c r="D1473" s="3" t="s">
        <v>1283</v>
      </c>
      <c r="E1473" s="5">
        <v>0</v>
      </c>
      <c r="F1473" s="5">
        <v>0</v>
      </c>
      <c r="G1473" s="5">
        <v>0</v>
      </c>
      <c r="H1473" s="5">
        <v>0</v>
      </c>
      <c r="I1473" s="5">
        <v>0</v>
      </c>
      <c r="J1473" s="5">
        <v>0</v>
      </c>
      <c r="K1473" s="5">
        <v>0</v>
      </c>
      <c r="L1473" s="5">
        <v>0</v>
      </c>
      <c r="M1473" s="5">
        <v>0</v>
      </c>
      <c r="N1473" s="6">
        <v>9</v>
      </c>
      <c r="O1473" s="4" t="s">
        <v>20</v>
      </c>
    </row>
    <row r="1474" spans="1:15" ht="14.25" customHeight="1" x14ac:dyDescent="0.25">
      <c r="A1474" s="9">
        <v>44834</v>
      </c>
      <c r="B1474" s="4" t="s">
        <v>13</v>
      </c>
      <c r="C1474" s="4"/>
      <c r="D1474" s="3" t="s">
        <v>1282</v>
      </c>
      <c r="E1474" s="5">
        <v>0</v>
      </c>
      <c r="F1474" s="5">
        <v>0</v>
      </c>
      <c r="G1474" s="5">
        <v>0</v>
      </c>
      <c r="H1474" s="5">
        <v>0</v>
      </c>
      <c r="I1474" s="5">
        <v>0</v>
      </c>
      <c r="J1474" s="5">
        <v>0</v>
      </c>
      <c r="K1474" s="5">
        <v>0</v>
      </c>
      <c r="L1474" s="5">
        <v>0</v>
      </c>
      <c r="M1474" s="5">
        <v>0</v>
      </c>
      <c r="N1474" s="6">
        <v>9</v>
      </c>
      <c r="O1474" s="4" t="s">
        <v>20</v>
      </c>
    </row>
    <row r="1475" spans="1:15" ht="14.25" customHeight="1" x14ac:dyDescent="0.25">
      <c r="A1475" s="9">
        <v>44834</v>
      </c>
      <c r="B1475" s="4" t="s">
        <v>13</v>
      </c>
      <c r="C1475" s="4"/>
      <c r="D1475" s="3" t="s">
        <v>1281</v>
      </c>
      <c r="E1475" s="5">
        <v>0</v>
      </c>
      <c r="F1475" s="5">
        <v>0</v>
      </c>
      <c r="G1475" s="5">
        <v>0</v>
      </c>
      <c r="H1475" s="5">
        <v>0</v>
      </c>
      <c r="I1475" s="5">
        <v>0</v>
      </c>
      <c r="J1475" s="5">
        <v>0</v>
      </c>
      <c r="K1475" s="5">
        <v>0</v>
      </c>
      <c r="L1475" s="5">
        <v>0</v>
      </c>
      <c r="M1475" s="5">
        <v>0</v>
      </c>
      <c r="N1475" s="6">
        <v>9</v>
      </c>
      <c r="O1475" s="4" t="s">
        <v>20</v>
      </c>
    </row>
    <row r="1476" spans="1:15" ht="14.25" customHeight="1" x14ac:dyDescent="0.25">
      <c r="A1476" s="9">
        <v>44834</v>
      </c>
      <c r="B1476" s="4" t="s">
        <v>13</v>
      </c>
      <c r="C1476" s="4"/>
      <c r="D1476" s="3" t="s">
        <v>1280</v>
      </c>
      <c r="E1476" s="5">
        <v>0</v>
      </c>
      <c r="F1476" s="5">
        <v>0</v>
      </c>
      <c r="G1476" s="5">
        <v>0</v>
      </c>
      <c r="H1476" s="5">
        <v>0</v>
      </c>
      <c r="I1476" s="5">
        <v>0</v>
      </c>
      <c r="J1476" s="5">
        <v>0</v>
      </c>
      <c r="K1476" s="5">
        <v>0</v>
      </c>
      <c r="L1476" s="5">
        <v>0</v>
      </c>
      <c r="M1476" s="5">
        <v>0</v>
      </c>
      <c r="N1476" s="6">
        <v>9</v>
      </c>
      <c r="O1476" s="4" t="s">
        <v>20</v>
      </c>
    </row>
    <row r="1477" spans="1:15" ht="14.25" customHeight="1" x14ac:dyDescent="0.25">
      <c r="A1477" s="9">
        <v>44834</v>
      </c>
      <c r="B1477" s="4" t="s">
        <v>13</v>
      </c>
      <c r="C1477" s="4"/>
      <c r="D1477" s="3" t="s">
        <v>1279</v>
      </c>
      <c r="E1477" s="5">
        <v>0</v>
      </c>
      <c r="F1477" s="5">
        <v>0</v>
      </c>
      <c r="G1477" s="5">
        <v>0</v>
      </c>
      <c r="H1477" s="5">
        <v>0</v>
      </c>
      <c r="I1477" s="5">
        <v>0</v>
      </c>
      <c r="J1477" s="5">
        <v>0</v>
      </c>
      <c r="K1477" s="5">
        <v>0</v>
      </c>
      <c r="L1477" s="5">
        <v>0</v>
      </c>
      <c r="M1477" s="5">
        <v>0</v>
      </c>
      <c r="N1477" s="6">
        <v>36</v>
      </c>
      <c r="O1477" s="4" t="s">
        <v>20</v>
      </c>
    </row>
    <row r="1478" spans="1:15" ht="14.25" customHeight="1" x14ac:dyDescent="0.25">
      <c r="A1478" s="9">
        <v>44834</v>
      </c>
      <c r="B1478" s="4" t="s">
        <v>13</v>
      </c>
      <c r="C1478" s="4"/>
      <c r="D1478" s="3" t="s">
        <v>1278</v>
      </c>
      <c r="E1478" s="5">
        <v>0</v>
      </c>
      <c r="F1478" s="5">
        <v>0</v>
      </c>
      <c r="G1478" s="5">
        <v>0</v>
      </c>
      <c r="H1478" s="5">
        <v>0</v>
      </c>
      <c r="I1478" s="5">
        <v>0</v>
      </c>
      <c r="J1478" s="5">
        <v>0</v>
      </c>
      <c r="K1478" s="5">
        <v>0</v>
      </c>
      <c r="L1478" s="5">
        <v>0</v>
      </c>
      <c r="M1478" s="5">
        <v>0</v>
      </c>
      <c r="N1478" s="6">
        <v>14</v>
      </c>
      <c r="O1478" s="4" t="s">
        <v>20</v>
      </c>
    </row>
    <row r="1479" spans="1:15" ht="14.25" customHeight="1" x14ac:dyDescent="0.25">
      <c r="A1479" s="9">
        <v>44834</v>
      </c>
      <c r="B1479" s="4" t="s">
        <v>13</v>
      </c>
      <c r="C1479" s="4"/>
      <c r="D1479" s="3" t="s">
        <v>1277</v>
      </c>
      <c r="E1479" s="5">
        <v>0</v>
      </c>
      <c r="F1479" s="5">
        <v>0</v>
      </c>
      <c r="G1479" s="5">
        <v>0</v>
      </c>
      <c r="H1479" s="5">
        <v>0</v>
      </c>
      <c r="I1479" s="5">
        <v>0</v>
      </c>
      <c r="J1479" s="5">
        <v>0</v>
      </c>
      <c r="K1479" s="5">
        <v>0</v>
      </c>
      <c r="L1479" s="5">
        <v>0</v>
      </c>
      <c r="M1479" s="5">
        <v>0</v>
      </c>
      <c r="N1479" s="6">
        <v>9</v>
      </c>
      <c r="O1479" s="4" t="s">
        <v>20</v>
      </c>
    </row>
    <row r="1480" spans="1:15" ht="14.25" customHeight="1" x14ac:dyDescent="0.25">
      <c r="A1480" s="9">
        <v>44834</v>
      </c>
      <c r="B1480" s="4" t="s">
        <v>13</v>
      </c>
      <c r="C1480" s="4"/>
      <c r="D1480" s="3" t="s">
        <v>1276</v>
      </c>
      <c r="E1480" s="5">
        <v>0</v>
      </c>
      <c r="F1480" s="5">
        <v>0</v>
      </c>
      <c r="G1480" s="5">
        <v>0</v>
      </c>
      <c r="H1480" s="5">
        <v>0</v>
      </c>
      <c r="I1480" s="5">
        <v>0</v>
      </c>
      <c r="J1480" s="5">
        <v>0</v>
      </c>
      <c r="K1480" s="5">
        <v>0</v>
      </c>
      <c r="L1480" s="5">
        <v>0</v>
      </c>
      <c r="M1480" s="5">
        <v>0</v>
      </c>
      <c r="N1480" s="6">
        <v>9</v>
      </c>
      <c r="O1480" s="4" t="s">
        <v>20</v>
      </c>
    </row>
    <row r="1481" spans="1:15" ht="14.25" customHeight="1" x14ac:dyDescent="0.25">
      <c r="A1481" s="9">
        <v>44834</v>
      </c>
      <c r="B1481" s="4" t="s">
        <v>13</v>
      </c>
      <c r="C1481" s="4"/>
      <c r="D1481" s="3" t="s">
        <v>1275</v>
      </c>
      <c r="E1481" s="5">
        <v>0</v>
      </c>
      <c r="F1481" s="5">
        <v>0</v>
      </c>
      <c r="G1481" s="5">
        <v>0</v>
      </c>
      <c r="H1481" s="5">
        <v>0</v>
      </c>
      <c r="I1481" s="5">
        <v>0</v>
      </c>
      <c r="J1481" s="5">
        <v>0</v>
      </c>
      <c r="K1481" s="5">
        <v>0</v>
      </c>
      <c r="L1481" s="5">
        <v>0</v>
      </c>
      <c r="M1481" s="5">
        <v>0</v>
      </c>
      <c r="N1481" s="6">
        <v>9</v>
      </c>
      <c r="O1481" s="4" t="s">
        <v>20</v>
      </c>
    </row>
    <row r="1482" spans="1:15" ht="14.25" customHeight="1" x14ac:dyDescent="0.25">
      <c r="A1482" s="9">
        <v>44834</v>
      </c>
      <c r="B1482" s="4" t="s">
        <v>13</v>
      </c>
      <c r="C1482" s="4"/>
      <c r="D1482" s="3" t="s">
        <v>1274</v>
      </c>
      <c r="E1482" s="5">
        <v>0</v>
      </c>
      <c r="F1482" s="5">
        <v>0</v>
      </c>
      <c r="G1482" s="5">
        <v>0</v>
      </c>
      <c r="H1482" s="5">
        <v>0</v>
      </c>
      <c r="I1482" s="5">
        <v>0</v>
      </c>
      <c r="J1482" s="5">
        <v>0</v>
      </c>
      <c r="K1482" s="5">
        <v>0</v>
      </c>
      <c r="L1482" s="5">
        <v>0</v>
      </c>
      <c r="M1482" s="5">
        <v>0</v>
      </c>
      <c r="N1482" s="6">
        <v>9</v>
      </c>
      <c r="O1482" s="4" t="s">
        <v>20</v>
      </c>
    </row>
    <row r="1483" spans="1:15" ht="14.25" customHeight="1" x14ac:dyDescent="0.25">
      <c r="A1483" s="9">
        <v>44834</v>
      </c>
      <c r="B1483" s="4" t="s">
        <v>13</v>
      </c>
      <c r="C1483" s="4"/>
      <c r="D1483" s="3" t="s">
        <v>1273</v>
      </c>
      <c r="E1483" s="5">
        <v>0</v>
      </c>
      <c r="F1483" s="5">
        <v>0</v>
      </c>
      <c r="G1483" s="5">
        <v>0</v>
      </c>
      <c r="H1483" s="5">
        <v>0</v>
      </c>
      <c r="I1483" s="5">
        <v>0</v>
      </c>
      <c r="J1483" s="5">
        <v>0</v>
      </c>
      <c r="K1483" s="5">
        <v>0</v>
      </c>
      <c r="L1483" s="5">
        <v>0</v>
      </c>
      <c r="M1483" s="5">
        <v>0</v>
      </c>
      <c r="N1483" s="6">
        <v>9</v>
      </c>
      <c r="O1483" s="4" t="s">
        <v>20</v>
      </c>
    </row>
    <row r="1484" spans="1:15" ht="14.25" customHeight="1" x14ac:dyDescent="0.25">
      <c r="A1484" s="9">
        <v>44834</v>
      </c>
      <c r="B1484" s="4" t="s">
        <v>13</v>
      </c>
      <c r="C1484" s="4"/>
      <c r="D1484" s="3" t="s">
        <v>1272</v>
      </c>
      <c r="E1484" s="5">
        <v>0</v>
      </c>
      <c r="F1484" s="5">
        <v>0</v>
      </c>
      <c r="G1484" s="5">
        <v>0</v>
      </c>
      <c r="H1484" s="5">
        <v>0</v>
      </c>
      <c r="I1484" s="5">
        <v>0</v>
      </c>
      <c r="J1484" s="5">
        <v>0</v>
      </c>
      <c r="K1484" s="5">
        <v>0</v>
      </c>
      <c r="L1484" s="5">
        <v>0</v>
      </c>
      <c r="M1484" s="5">
        <v>0</v>
      </c>
      <c r="N1484" s="6">
        <v>9</v>
      </c>
      <c r="O1484" s="4" t="s">
        <v>20</v>
      </c>
    </row>
    <row r="1485" spans="1:15" ht="14.25" customHeight="1" x14ac:dyDescent="0.25">
      <c r="A1485" s="9">
        <v>44834</v>
      </c>
      <c r="B1485" s="4" t="s">
        <v>13</v>
      </c>
      <c r="C1485" s="4"/>
      <c r="D1485" s="3" t="s">
        <v>1271</v>
      </c>
      <c r="E1485" s="5">
        <v>0</v>
      </c>
      <c r="F1485" s="5">
        <v>0</v>
      </c>
      <c r="G1485" s="5">
        <v>0</v>
      </c>
      <c r="H1485" s="5">
        <v>0</v>
      </c>
      <c r="I1485" s="5">
        <v>0</v>
      </c>
      <c r="J1485" s="5">
        <v>0</v>
      </c>
      <c r="K1485" s="5">
        <v>0</v>
      </c>
      <c r="L1485" s="5">
        <v>0</v>
      </c>
      <c r="M1485" s="5">
        <v>0</v>
      </c>
      <c r="N1485" s="6">
        <v>9</v>
      </c>
      <c r="O1485" s="4" t="s">
        <v>20</v>
      </c>
    </row>
    <row r="1486" spans="1:15" ht="14.25" customHeight="1" x14ac:dyDescent="0.25">
      <c r="A1486" s="9">
        <v>44834</v>
      </c>
      <c r="B1486" s="4" t="s">
        <v>13</v>
      </c>
      <c r="C1486" s="4"/>
      <c r="D1486" s="3" t="s">
        <v>938</v>
      </c>
      <c r="E1486" s="5">
        <v>0</v>
      </c>
      <c r="F1486" s="5">
        <v>0</v>
      </c>
      <c r="G1486" s="5">
        <v>0</v>
      </c>
      <c r="H1486" s="5">
        <v>0</v>
      </c>
      <c r="I1486" s="5">
        <v>0</v>
      </c>
      <c r="J1486" s="5">
        <v>0</v>
      </c>
      <c r="K1486" s="5">
        <v>0</v>
      </c>
      <c r="L1486" s="5">
        <v>0</v>
      </c>
      <c r="M1486" s="5">
        <v>0</v>
      </c>
      <c r="N1486" s="6">
        <v>9</v>
      </c>
      <c r="O1486" s="4" t="s">
        <v>20</v>
      </c>
    </row>
    <row r="1487" spans="1:15" ht="14.25" customHeight="1" x14ac:dyDescent="0.25">
      <c r="A1487" s="9">
        <v>44834</v>
      </c>
      <c r="B1487" s="4" t="s">
        <v>13</v>
      </c>
      <c r="C1487" s="4"/>
      <c r="D1487" s="3" t="s">
        <v>1270</v>
      </c>
      <c r="E1487" s="5">
        <v>0</v>
      </c>
      <c r="F1487" s="5">
        <v>0</v>
      </c>
      <c r="G1487" s="5">
        <v>0</v>
      </c>
      <c r="H1487" s="5">
        <v>0</v>
      </c>
      <c r="I1487" s="5">
        <v>0</v>
      </c>
      <c r="J1487" s="5">
        <v>0</v>
      </c>
      <c r="K1487" s="5">
        <v>0</v>
      </c>
      <c r="L1487" s="5">
        <v>0</v>
      </c>
      <c r="M1487" s="5">
        <v>0</v>
      </c>
      <c r="N1487" s="6">
        <v>9</v>
      </c>
      <c r="O1487" s="4" t="s">
        <v>20</v>
      </c>
    </row>
    <row r="1488" spans="1:15" ht="14.25" customHeight="1" x14ac:dyDescent="0.25">
      <c r="A1488" s="9">
        <v>44834</v>
      </c>
      <c r="B1488" s="4" t="s">
        <v>13</v>
      </c>
      <c r="C1488" s="4"/>
      <c r="D1488" s="3" t="s">
        <v>1269</v>
      </c>
      <c r="E1488" s="5">
        <v>0</v>
      </c>
      <c r="F1488" s="5">
        <v>0</v>
      </c>
      <c r="G1488" s="5">
        <v>0</v>
      </c>
      <c r="H1488" s="5">
        <v>0</v>
      </c>
      <c r="I1488" s="5">
        <v>0</v>
      </c>
      <c r="J1488" s="5">
        <v>0</v>
      </c>
      <c r="K1488" s="5">
        <v>0</v>
      </c>
      <c r="L1488" s="5">
        <v>0</v>
      </c>
      <c r="M1488" s="5">
        <v>0</v>
      </c>
      <c r="N1488" s="6">
        <v>9</v>
      </c>
      <c r="O1488" s="4" t="s">
        <v>20</v>
      </c>
    </row>
    <row r="1489" spans="1:15" ht="14.25" customHeight="1" x14ac:dyDescent="0.25">
      <c r="A1489" s="9">
        <v>44834</v>
      </c>
      <c r="B1489" s="4" t="s">
        <v>13</v>
      </c>
      <c r="C1489" s="4"/>
      <c r="D1489" s="3" t="s">
        <v>1268</v>
      </c>
      <c r="E1489" s="5">
        <v>0</v>
      </c>
      <c r="F1489" s="5">
        <v>0</v>
      </c>
      <c r="G1489" s="5">
        <v>0</v>
      </c>
      <c r="H1489" s="5">
        <v>0</v>
      </c>
      <c r="I1489" s="5">
        <v>0</v>
      </c>
      <c r="J1489" s="5">
        <v>0</v>
      </c>
      <c r="K1489" s="5">
        <v>0</v>
      </c>
      <c r="L1489" s="5">
        <v>0</v>
      </c>
      <c r="M1489" s="5">
        <v>0</v>
      </c>
      <c r="N1489" s="6">
        <v>36</v>
      </c>
      <c r="O1489" s="4" t="s">
        <v>20</v>
      </c>
    </row>
    <row r="1490" spans="1:15" ht="14.25" customHeight="1" x14ac:dyDescent="0.25">
      <c r="A1490" s="9">
        <v>44834</v>
      </c>
      <c r="B1490" s="4" t="s">
        <v>13</v>
      </c>
      <c r="C1490" s="4"/>
      <c r="D1490" s="3" t="s">
        <v>1267</v>
      </c>
      <c r="E1490" s="5">
        <v>0</v>
      </c>
      <c r="F1490" s="5">
        <v>0</v>
      </c>
      <c r="G1490" s="5">
        <v>0</v>
      </c>
      <c r="H1490" s="5">
        <v>0</v>
      </c>
      <c r="I1490" s="5">
        <v>0</v>
      </c>
      <c r="J1490" s="5">
        <v>0</v>
      </c>
      <c r="K1490" s="5">
        <v>0</v>
      </c>
      <c r="L1490" s="5">
        <v>0</v>
      </c>
      <c r="M1490" s="5">
        <v>0</v>
      </c>
      <c r="N1490" s="6">
        <v>9</v>
      </c>
      <c r="O1490" s="4" t="s">
        <v>20</v>
      </c>
    </row>
    <row r="1491" spans="1:15" ht="14.25" customHeight="1" x14ac:dyDescent="0.25">
      <c r="A1491" s="9">
        <v>44834</v>
      </c>
      <c r="B1491" s="4" t="s">
        <v>13</v>
      </c>
      <c r="C1491" s="4"/>
      <c r="D1491" s="3" t="s">
        <v>1266</v>
      </c>
      <c r="E1491" s="5">
        <v>0</v>
      </c>
      <c r="F1491" s="5">
        <v>0</v>
      </c>
      <c r="G1491" s="5">
        <v>0</v>
      </c>
      <c r="H1491" s="5">
        <v>0</v>
      </c>
      <c r="I1491" s="5">
        <v>0</v>
      </c>
      <c r="J1491" s="5">
        <v>0</v>
      </c>
      <c r="K1491" s="5">
        <v>0</v>
      </c>
      <c r="L1491" s="5">
        <v>0</v>
      </c>
      <c r="M1491" s="5">
        <v>0</v>
      </c>
      <c r="N1491" s="6">
        <v>9</v>
      </c>
      <c r="O1491" s="4" t="s">
        <v>20</v>
      </c>
    </row>
    <row r="1492" spans="1:15" ht="14.25" customHeight="1" x14ac:dyDescent="0.25">
      <c r="A1492" s="9">
        <v>44834</v>
      </c>
      <c r="B1492" s="4" t="s">
        <v>13</v>
      </c>
      <c r="C1492" s="4"/>
      <c r="D1492" s="3" t="s">
        <v>1265</v>
      </c>
      <c r="E1492" s="5">
        <v>0</v>
      </c>
      <c r="F1492" s="5">
        <v>0</v>
      </c>
      <c r="G1492" s="5">
        <v>0</v>
      </c>
      <c r="H1492" s="5">
        <v>0</v>
      </c>
      <c r="I1492" s="5">
        <v>0</v>
      </c>
      <c r="J1492" s="5">
        <v>0</v>
      </c>
      <c r="K1492" s="5">
        <v>0</v>
      </c>
      <c r="L1492" s="5">
        <v>0</v>
      </c>
      <c r="M1492" s="5">
        <v>0</v>
      </c>
      <c r="N1492" s="6">
        <v>14</v>
      </c>
      <c r="O1492" s="4" t="s">
        <v>20</v>
      </c>
    </row>
    <row r="1493" spans="1:15" ht="14.25" customHeight="1" x14ac:dyDescent="0.25">
      <c r="A1493" s="9">
        <v>44834</v>
      </c>
      <c r="B1493" s="4" t="s">
        <v>13</v>
      </c>
      <c r="C1493" s="4"/>
      <c r="D1493" s="3" t="s">
        <v>1264</v>
      </c>
      <c r="E1493" s="5">
        <v>0</v>
      </c>
      <c r="F1493" s="5">
        <v>0</v>
      </c>
      <c r="G1493" s="5">
        <v>0</v>
      </c>
      <c r="H1493" s="5">
        <v>0</v>
      </c>
      <c r="I1493" s="5">
        <v>0</v>
      </c>
      <c r="J1493" s="5">
        <v>0</v>
      </c>
      <c r="K1493" s="5">
        <v>0</v>
      </c>
      <c r="L1493" s="5">
        <v>0</v>
      </c>
      <c r="M1493" s="5">
        <v>0</v>
      </c>
      <c r="N1493" s="6">
        <v>9</v>
      </c>
      <c r="O1493" s="4" t="s">
        <v>20</v>
      </c>
    </row>
    <row r="1494" spans="1:15" ht="14.25" customHeight="1" x14ac:dyDescent="0.25">
      <c r="A1494" s="9">
        <v>44834</v>
      </c>
      <c r="B1494" s="4" t="s">
        <v>14</v>
      </c>
      <c r="C1494" s="4"/>
      <c r="D1494" s="3" t="s">
        <v>1263</v>
      </c>
      <c r="E1494" s="5">
        <v>0</v>
      </c>
      <c r="F1494" s="5">
        <v>0</v>
      </c>
      <c r="G1494" s="5">
        <v>0</v>
      </c>
      <c r="H1494" s="5">
        <v>0</v>
      </c>
      <c r="I1494" s="5">
        <v>0</v>
      </c>
      <c r="J1494" s="5">
        <v>0</v>
      </c>
      <c r="K1494" s="5">
        <v>0</v>
      </c>
      <c r="L1494" s="5">
        <v>0</v>
      </c>
      <c r="M1494" s="5">
        <v>0</v>
      </c>
      <c r="N1494" s="6">
        <v>24</v>
      </c>
      <c r="O1494" s="4" t="s">
        <v>20</v>
      </c>
    </row>
    <row r="1495" spans="1:15" ht="14.25" customHeight="1" x14ac:dyDescent="0.25">
      <c r="A1495" s="9">
        <v>44834</v>
      </c>
      <c r="B1495" s="4" t="s">
        <v>14</v>
      </c>
      <c r="C1495" s="4"/>
      <c r="D1495" s="3" t="s">
        <v>1262</v>
      </c>
      <c r="E1495" s="5">
        <v>0</v>
      </c>
      <c r="F1495" s="5">
        <v>0</v>
      </c>
      <c r="G1495" s="5">
        <v>0</v>
      </c>
      <c r="H1495" s="5">
        <v>0</v>
      </c>
      <c r="I1495" s="5">
        <v>0</v>
      </c>
      <c r="J1495" s="5">
        <v>0</v>
      </c>
      <c r="K1495" s="5">
        <v>0</v>
      </c>
      <c r="L1495" s="5">
        <v>0</v>
      </c>
      <c r="M1495" s="5">
        <v>0</v>
      </c>
      <c r="N1495" s="6">
        <v>34</v>
      </c>
      <c r="O1495" s="4" t="s">
        <v>20</v>
      </c>
    </row>
    <row r="1496" spans="1:15" ht="14.25" customHeight="1" x14ac:dyDescent="0.25">
      <c r="A1496" s="9">
        <v>44834</v>
      </c>
      <c r="B1496" s="4" t="s">
        <v>14</v>
      </c>
      <c r="C1496" s="4"/>
      <c r="D1496" s="3" t="s">
        <v>1261</v>
      </c>
      <c r="E1496" s="5">
        <v>0</v>
      </c>
      <c r="F1496" s="5">
        <v>0</v>
      </c>
      <c r="G1496" s="5">
        <v>0</v>
      </c>
      <c r="H1496" s="5">
        <v>0</v>
      </c>
      <c r="I1496" s="5">
        <v>0</v>
      </c>
      <c r="J1496" s="5">
        <v>0</v>
      </c>
      <c r="K1496" s="5">
        <v>0</v>
      </c>
      <c r="L1496" s="5">
        <v>0</v>
      </c>
      <c r="M1496" s="5">
        <v>0</v>
      </c>
      <c r="N1496" s="6">
        <v>14</v>
      </c>
      <c r="O1496" s="4" t="s">
        <v>20</v>
      </c>
    </row>
    <row r="1497" spans="1:15" ht="14.25" customHeight="1" x14ac:dyDescent="0.25">
      <c r="A1497" s="9">
        <v>44834</v>
      </c>
      <c r="B1497" s="4" t="s">
        <v>14</v>
      </c>
      <c r="C1497" s="4"/>
      <c r="D1497" s="3" t="s">
        <v>1260</v>
      </c>
      <c r="E1497" s="5">
        <v>0</v>
      </c>
      <c r="F1497" s="5">
        <v>0</v>
      </c>
      <c r="G1497" s="5">
        <v>0</v>
      </c>
      <c r="H1497" s="5">
        <v>0</v>
      </c>
      <c r="I1497" s="5">
        <v>0</v>
      </c>
      <c r="J1497" s="5">
        <v>0</v>
      </c>
      <c r="K1497" s="5">
        <v>0</v>
      </c>
      <c r="L1497" s="5">
        <v>0</v>
      </c>
      <c r="M1497" s="5">
        <v>0</v>
      </c>
      <c r="N1497" s="6">
        <v>14</v>
      </c>
      <c r="O1497" s="4" t="s">
        <v>20</v>
      </c>
    </row>
    <row r="1498" spans="1:15" ht="14.25" customHeight="1" x14ac:dyDescent="0.25">
      <c r="A1498" s="9">
        <v>44834</v>
      </c>
      <c r="B1498" s="4" t="s">
        <v>14</v>
      </c>
      <c r="C1498" s="4"/>
      <c r="D1498" s="3" t="s">
        <v>1259</v>
      </c>
      <c r="E1498" s="5">
        <v>0</v>
      </c>
      <c r="F1498" s="5">
        <v>0</v>
      </c>
      <c r="G1498" s="5">
        <v>0</v>
      </c>
      <c r="H1498" s="5">
        <v>0</v>
      </c>
      <c r="I1498" s="5">
        <v>0</v>
      </c>
      <c r="J1498" s="5">
        <v>0</v>
      </c>
      <c r="K1498" s="5">
        <v>0</v>
      </c>
      <c r="L1498" s="5">
        <v>0</v>
      </c>
      <c r="M1498" s="5">
        <v>0</v>
      </c>
      <c r="N1498" s="6">
        <v>14</v>
      </c>
      <c r="O1498" s="4" t="s">
        <v>20</v>
      </c>
    </row>
    <row r="1499" spans="1:15" ht="14.25" customHeight="1" x14ac:dyDescent="0.25">
      <c r="A1499" s="9">
        <v>44834</v>
      </c>
      <c r="B1499" s="4" t="s">
        <v>14</v>
      </c>
      <c r="C1499" s="4"/>
      <c r="D1499" s="3" t="s">
        <v>1258</v>
      </c>
      <c r="E1499" s="5">
        <v>0</v>
      </c>
      <c r="F1499" s="5">
        <v>0</v>
      </c>
      <c r="G1499" s="5">
        <v>0</v>
      </c>
      <c r="H1499" s="5">
        <v>0</v>
      </c>
      <c r="I1499" s="5">
        <v>0</v>
      </c>
      <c r="J1499" s="5">
        <v>0</v>
      </c>
      <c r="K1499" s="5">
        <v>0</v>
      </c>
      <c r="L1499" s="5">
        <v>0</v>
      </c>
      <c r="M1499" s="5">
        <v>0</v>
      </c>
      <c r="N1499" s="6">
        <v>41</v>
      </c>
      <c r="O1499" s="4" t="s">
        <v>20</v>
      </c>
    </row>
    <row r="1500" spans="1:15" ht="14.25" customHeight="1" x14ac:dyDescent="0.25">
      <c r="A1500" s="9">
        <v>44834</v>
      </c>
      <c r="B1500" s="4" t="s">
        <v>14</v>
      </c>
      <c r="C1500" s="4"/>
      <c r="D1500" s="3" t="s">
        <v>1257</v>
      </c>
      <c r="E1500" s="5">
        <v>0</v>
      </c>
      <c r="F1500" s="5">
        <v>0</v>
      </c>
      <c r="G1500" s="5">
        <v>0</v>
      </c>
      <c r="H1500" s="5">
        <v>0</v>
      </c>
      <c r="I1500" s="5">
        <v>0</v>
      </c>
      <c r="J1500" s="5">
        <v>0</v>
      </c>
      <c r="K1500" s="5">
        <v>0</v>
      </c>
      <c r="L1500" s="5">
        <v>0</v>
      </c>
      <c r="M1500" s="5">
        <v>0</v>
      </c>
      <c r="N1500" s="6">
        <v>14</v>
      </c>
      <c r="O1500" s="4" t="s">
        <v>20</v>
      </c>
    </row>
    <row r="1501" spans="1:15" ht="14.25" customHeight="1" x14ac:dyDescent="0.25">
      <c r="A1501" s="9">
        <v>44834</v>
      </c>
      <c r="B1501" s="4" t="s">
        <v>14</v>
      </c>
      <c r="C1501" s="4"/>
      <c r="D1501" s="3" t="s">
        <v>1256</v>
      </c>
      <c r="E1501" s="5">
        <v>0</v>
      </c>
      <c r="F1501" s="5">
        <v>0</v>
      </c>
      <c r="G1501" s="5">
        <v>0</v>
      </c>
      <c r="H1501" s="5">
        <v>0</v>
      </c>
      <c r="I1501" s="5">
        <v>0</v>
      </c>
      <c r="J1501" s="5">
        <v>0</v>
      </c>
      <c r="K1501" s="5">
        <v>0</v>
      </c>
      <c r="L1501" s="5">
        <v>0</v>
      </c>
      <c r="M1501" s="5">
        <v>0</v>
      </c>
      <c r="N1501" s="6">
        <v>14</v>
      </c>
      <c r="O1501" s="4" t="s">
        <v>20</v>
      </c>
    </row>
    <row r="1502" spans="1:15" ht="14.25" customHeight="1" x14ac:dyDescent="0.25">
      <c r="A1502" s="9">
        <v>44834</v>
      </c>
      <c r="B1502" s="4" t="s">
        <v>14</v>
      </c>
      <c r="C1502" s="4"/>
      <c r="D1502" s="3" t="s">
        <v>1255</v>
      </c>
      <c r="E1502" s="5">
        <v>0</v>
      </c>
      <c r="F1502" s="5">
        <v>0</v>
      </c>
      <c r="G1502" s="5">
        <v>0</v>
      </c>
      <c r="H1502" s="5">
        <v>0</v>
      </c>
      <c r="I1502" s="5">
        <v>0</v>
      </c>
      <c r="J1502" s="5">
        <v>0</v>
      </c>
      <c r="K1502" s="5">
        <v>0</v>
      </c>
      <c r="L1502" s="5">
        <v>0</v>
      </c>
      <c r="M1502" s="5">
        <v>0</v>
      </c>
      <c r="N1502" s="6">
        <v>11</v>
      </c>
      <c r="O1502" s="4" t="s">
        <v>20</v>
      </c>
    </row>
    <row r="1503" spans="1:15" ht="14.25" customHeight="1" x14ac:dyDescent="0.25">
      <c r="A1503" s="9">
        <v>44834</v>
      </c>
      <c r="B1503" s="4" t="s">
        <v>14</v>
      </c>
      <c r="C1503" s="4"/>
      <c r="D1503" s="3" t="s">
        <v>1254</v>
      </c>
      <c r="E1503" s="5">
        <v>0</v>
      </c>
      <c r="F1503" s="5">
        <v>0</v>
      </c>
      <c r="G1503" s="5">
        <v>0</v>
      </c>
      <c r="H1503" s="5">
        <v>0</v>
      </c>
      <c r="I1503" s="5">
        <v>0</v>
      </c>
      <c r="J1503" s="5">
        <v>0</v>
      </c>
      <c r="K1503" s="5">
        <v>0</v>
      </c>
      <c r="L1503" s="5">
        <v>0</v>
      </c>
      <c r="M1503" s="5">
        <v>0</v>
      </c>
      <c r="N1503" s="6">
        <v>14</v>
      </c>
      <c r="O1503" s="4" t="s">
        <v>20</v>
      </c>
    </row>
    <row r="1504" spans="1:15" ht="14.25" customHeight="1" x14ac:dyDescent="0.25">
      <c r="A1504" s="9">
        <v>44834</v>
      </c>
      <c r="B1504" s="4" t="s">
        <v>14</v>
      </c>
      <c r="C1504" s="4"/>
      <c r="D1504" s="3" t="s">
        <v>1253</v>
      </c>
      <c r="E1504" s="5">
        <v>0</v>
      </c>
      <c r="F1504" s="5">
        <v>0</v>
      </c>
      <c r="G1504" s="5">
        <v>0</v>
      </c>
      <c r="H1504" s="5">
        <v>0</v>
      </c>
      <c r="I1504" s="5">
        <v>0</v>
      </c>
      <c r="J1504" s="5">
        <v>0</v>
      </c>
      <c r="K1504" s="5">
        <v>0</v>
      </c>
      <c r="L1504" s="5">
        <v>0</v>
      </c>
      <c r="M1504" s="5">
        <v>0</v>
      </c>
      <c r="N1504" s="6">
        <v>40</v>
      </c>
      <c r="O1504" s="4" t="s">
        <v>20</v>
      </c>
    </row>
    <row r="1505" spans="1:15" ht="14.25" customHeight="1" x14ac:dyDescent="0.25">
      <c r="A1505" s="9">
        <v>44834</v>
      </c>
      <c r="B1505" s="4" t="s">
        <v>14</v>
      </c>
      <c r="C1505" s="4"/>
      <c r="D1505" s="3" t="s">
        <v>1252</v>
      </c>
      <c r="E1505" s="5">
        <v>0</v>
      </c>
      <c r="F1505" s="5">
        <v>0</v>
      </c>
      <c r="G1505" s="5">
        <v>0</v>
      </c>
      <c r="H1505" s="5">
        <v>0</v>
      </c>
      <c r="I1505" s="5">
        <v>0</v>
      </c>
      <c r="J1505" s="5">
        <v>0</v>
      </c>
      <c r="K1505" s="5">
        <v>0</v>
      </c>
      <c r="L1505" s="5">
        <v>0</v>
      </c>
      <c r="M1505" s="5">
        <v>0</v>
      </c>
      <c r="N1505" s="6">
        <v>14</v>
      </c>
      <c r="O1505" s="4" t="s">
        <v>20</v>
      </c>
    </row>
    <row r="1506" spans="1:15" ht="14.25" customHeight="1" x14ac:dyDescent="0.25">
      <c r="A1506" s="9">
        <v>44834</v>
      </c>
      <c r="B1506" s="4" t="s">
        <v>14</v>
      </c>
      <c r="C1506" s="4"/>
      <c r="D1506" s="3" t="s">
        <v>1251</v>
      </c>
      <c r="E1506" s="5">
        <v>0</v>
      </c>
      <c r="F1506" s="5">
        <v>0</v>
      </c>
      <c r="G1506" s="5">
        <v>0</v>
      </c>
      <c r="H1506" s="5">
        <v>0</v>
      </c>
      <c r="I1506" s="5">
        <v>0</v>
      </c>
      <c r="J1506" s="5">
        <v>0</v>
      </c>
      <c r="K1506" s="5">
        <v>0</v>
      </c>
      <c r="L1506" s="5">
        <v>0</v>
      </c>
      <c r="M1506" s="5">
        <v>0</v>
      </c>
      <c r="N1506" s="6">
        <v>38</v>
      </c>
      <c r="O1506" s="4" t="s">
        <v>20</v>
      </c>
    </row>
    <row r="1507" spans="1:15" ht="14.25" customHeight="1" x14ac:dyDescent="0.25">
      <c r="A1507" s="9">
        <v>44834</v>
      </c>
      <c r="B1507" s="4" t="s">
        <v>14</v>
      </c>
      <c r="C1507" s="4"/>
      <c r="D1507" s="11" t="s">
        <v>1250</v>
      </c>
      <c r="E1507" s="5">
        <v>0</v>
      </c>
      <c r="F1507" s="5">
        <v>0</v>
      </c>
      <c r="G1507" s="5">
        <v>0</v>
      </c>
      <c r="H1507" s="5">
        <v>0</v>
      </c>
      <c r="I1507" s="5">
        <v>0</v>
      </c>
      <c r="J1507" s="5">
        <v>0</v>
      </c>
      <c r="K1507" s="5">
        <v>0</v>
      </c>
      <c r="L1507" s="5">
        <v>0</v>
      </c>
      <c r="M1507" s="5">
        <v>0</v>
      </c>
      <c r="N1507" s="6">
        <v>16</v>
      </c>
      <c r="O1507" s="4" t="s">
        <v>20</v>
      </c>
    </row>
    <row r="1508" spans="1:15" ht="14.25" customHeight="1" x14ac:dyDescent="0.25">
      <c r="A1508" s="9">
        <v>44834</v>
      </c>
      <c r="B1508" s="4" t="s">
        <v>14</v>
      </c>
      <c r="C1508" s="4"/>
      <c r="D1508" s="3" t="s">
        <v>1249</v>
      </c>
      <c r="E1508" s="5">
        <v>0</v>
      </c>
      <c r="F1508" s="5">
        <v>0</v>
      </c>
      <c r="G1508" s="5">
        <v>0</v>
      </c>
      <c r="H1508" s="5">
        <v>0</v>
      </c>
      <c r="I1508" s="5">
        <v>0</v>
      </c>
      <c r="J1508" s="5">
        <v>0</v>
      </c>
      <c r="K1508" s="5">
        <v>0</v>
      </c>
      <c r="L1508" s="5">
        <v>0</v>
      </c>
      <c r="M1508" s="5">
        <v>0</v>
      </c>
      <c r="N1508" s="6">
        <v>14</v>
      </c>
      <c r="O1508" s="4" t="s">
        <v>20</v>
      </c>
    </row>
    <row r="1509" spans="1:15" ht="14.25" customHeight="1" x14ac:dyDescent="0.25">
      <c r="A1509" s="9">
        <v>44834</v>
      </c>
      <c r="B1509" s="4" t="s">
        <v>14</v>
      </c>
      <c r="C1509" s="4"/>
      <c r="D1509" s="3" t="s">
        <v>1248</v>
      </c>
      <c r="E1509" s="5">
        <v>0</v>
      </c>
      <c r="F1509" s="5">
        <v>0</v>
      </c>
      <c r="G1509" s="5">
        <v>0</v>
      </c>
      <c r="H1509" s="5">
        <v>0</v>
      </c>
      <c r="I1509" s="5">
        <v>0</v>
      </c>
      <c r="J1509" s="5">
        <v>0</v>
      </c>
      <c r="K1509" s="5">
        <v>0</v>
      </c>
      <c r="L1509" s="5">
        <v>0</v>
      </c>
      <c r="M1509" s="5">
        <v>0</v>
      </c>
      <c r="N1509" s="6">
        <v>34</v>
      </c>
      <c r="O1509" s="4" t="s">
        <v>20</v>
      </c>
    </row>
    <row r="1510" spans="1:15" ht="14.25" customHeight="1" x14ac:dyDescent="0.25">
      <c r="A1510" s="9">
        <v>44834</v>
      </c>
      <c r="B1510" s="4" t="s">
        <v>13</v>
      </c>
      <c r="C1510" s="4"/>
      <c r="D1510" s="3" t="s">
        <v>1247</v>
      </c>
      <c r="E1510" s="5">
        <v>0</v>
      </c>
      <c r="F1510" s="5">
        <v>0</v>
      </c>
      <c r="G1510" s="5">
        <v>0</v>
      </c>
      <c r="H1510" s="5">
        <v>0</v>
      </c>
      <c r="I1510" s="5">
        <v>0</v>
      </c>
      <c r="J1510" s="5">
        <v>0</v>
      </c>
      <c r="K1510" s="5">
        <v>0</v>
      </c>
      <c r="L1510" s="5">
        <v>0</v>
      </c>
      <c r="M1510" s="5">
        <v>0</v>
      </c>
      <c r="N1510" s="6">
        <v>33.5</v>
      </c>
      <c r="O1510" s="4" t="s">
        <v>20</v>
      </c>
    </row>
    <row r="1511" spans="1:15" ht="14.25" customHeight="1" x14ac:dyDescent="0.25">
      <c r="A1511" s="9">
        <v>44834</v>
      </c>
      <c r="B1511" s="4" t="s">
        <v>14</v>
      </c>
      <c r="C1511" s="4"/>
      <c r="D1511" s="3" t="s">
        <v>1246</v>
      </c>
      <c r="E1511" s="5">
        <v>0</v>
      </c>
      <c r="F1511" s="5">
        <v>0</v>
      </c>
      <c r="G1511" s="5">
        <v>0</v>
      </c>
      <c r="H1511" s="5">
        <v>0</v>
      </c>
      <c r="I1511" s="5">
        <v>0</v>
      </c>
      <c r="J1511" s="5">
        <v>0</v>
      </c>
      <c r="K1511" s="5">
        <v>0</v>
      </c>
      <c r="L1511" s="5">
        <v>0</v>
      </c>
      <c r="M1511" s="5">
        <v>0</v>
      </c>
      <c r="N1511" s="6">
        <v>14</v>
      </c>
      <c r="O1511" s="4" t="s">
        <v>20</v>
      </c>
    </row>
    <row r="1512" spans="1:15" ht="14.25" customHeight="1" x14ac:dyDescent="0.25">
      <c r="A1512" s="9">
        <v>44834</v>
      </c>
      <c r="B1512" s="4" t="s">
        <v>14</v>
      </c>
      <c r="C1512" s="4"/>
      <c r="D1512" s="3" t="s">
        <v>1245</v>
      </c>
      <c r="E1512" s="5">
        <v>0</v>
      </c>
      <c r="F1512" s="5">
        <v>0</v>
      </c>
      <c r="G1512" s="5">
        <v>0</v>
      </c>
      <c r="H1512" s="5">
        <v>0</v>
      </c>
      <c r="I1512" s="5">
        <v>0</v>
      </c>
      <c r="J1512" s="5">
        <v>0</v>
      </c>
      <c r="K1512" s="5">
        <v>0</v>
      </c>
      <c r="L1512" s="5">
        <v>0</v>
      </c>
      <c r="M1512" s="5">
        <v>0</v>
      </c>
      <c r="N1512" s="6">
        <v>65</v>
      </c>
      <c r="O1512" s="4" t="s">
        <v>20</v>
      </c>
    </row>
    <row r="1513" spans="1:15" ht="14.25" customHeight="1" x14ac:dyDescent="0.25">
      <c r="A1513" s="9">
        <v>44834</v>
      </c>
      <c r="B1513" s="4" t="s">
        <v>14</v>
      </c>
      <c r="C1513" s="4"/>
      <c r="D1513" s="3" t="s">
        <v>1244</v>
      </c>
      <c r="E1513" s="5">
        <v>0</v>
      </c>
      <c r="F1513" s="5">
        <v>0</v>
      </c>
      <c r="G1513" s="5">
        <v>0</v>
      </c>
      <c r="H1513" s="5">
        <v>0</v>
      </c>
      <c r="I1513" s="5">
        <v>0</v>
      </c>
      <c r="J1513" s="5">
        <v>0</v>
      </c>
      <c r="K1513" s="5">
        <v>0</v>
      </c>
      <c r="L1513" s="5">
        <v>0</v>
      </c>
      <c r="M1513" s="5">
        <v>0</v>
      </c>
      <c r="N1513" s="6">
        <v>14</v>
      </c>
      <c r="O1513" s="4" t="s">
        <v>20</v>
      </c>
    </row>
    <row r="1514" spans="1:15" ht="14.25" customHeight="1" x14ac:dyDescent="0.25">
      <c r="A1514" s="9">
        <v>44834</v>
      </c>
      <c r="B1514" s="4" t="s">
        <v>14</v>
      </c>
      <c r="C1514" s="4"/>
      <c r="D1514" s="3" t="s">
        <v>1243</v>
      </c>
      <c r="E1514" s="5">
        <v>0</v>
      </c>
      <c r="F1514" s="5">
        <v>0</v>
      </c>
      <c r="G1514" s="5">
        <v>0</v>
      </c>
      <c r="H1514" s="5">
        <v>0</v>
      </c>
      <c r="I1514" s="5">
        <v>0</v>
      </c>
      <c r="J1514" s="5">
        <v>0</v>
      </c>
      <c r="K1514" s="5">
        <v>0</v>
      </c>
      <c r="L1514" s="5">
        <v>0</v>
      </c>
      <c r="M1514" s="5">
        <v>0</v>
      </c>
      <c r="N1514" s="6">
        <v>14</v>
      </c>
      <c r="O1514" s="4" t="s">
        <v>20</v>
      </c>
    </row>
    <row r="1515" spans="1:15" ht="14.25" customHeight="1" x14ac:dyDescent="0.25">
      <c r="A1515" s="9">
        <v>44834</v>
      </c>
      <c r="B1515" s="4" t="s">
        <v>14</v>
      </c>
      <c r="C1515" s="4"/>
      <c r="D1515" s="3" t="s">
        <v>1242</v>
      </c>
      <c r="E1515" s="5">
        <v>0</v>
      </c>
      <c r="F1515" s="5">
        <v>0</v>
      </c>
      <c r="G1515" s="5">
        <v>0</v>
      </c>
      <c r="H1515" s="5">
        <v>0</v>
      </c>
      <c r="I1515" s="5">
        <v>0</v>
      </c>
      <c r="J1515" s="5">
        <v>0</v>
      </c>
      <c r="K1515" s="5">
        <v>0</v>
      </c>
      <c r="L1515" s="5">
        <v>0</v>
      </c>
      <c r="M1515" s="5">
        <v>0</v>
      </c>
      <c r="N1515" s="6">
        <v>19</v>
      </c>
      <c r="O1515" s="4" t="s">
        <v>20</v>
      </c>
    </row>
    <row r="1516" spans="1:15" ht="14.25" customHeight="1" x14ac:dyDescent="0.25">
      <c r="A1516" s="9">
        <v>44834</v>
      </c>
      <c r="B1516" s="4" t="s">
        <v>14</v>
      </c>
      <c r="C1516" s="4"/>
      <c r="D1516" s="3" t="s">
        <v>1241</v>
      </c>
      <c r="E1516" s="5">
        <v>0</v>
      </c>
      <c r="F1516" s="5">
        <v>0</v>
      </c>
      <c r="G1516" s="5">
        <v>0</v>
      </c>
      <c r="H1516" s="5">
        <v>0</v>
      </c>
      <c r="I1516" s="5">
        <v>0</v>
      </c>
      <c r="J1516" s="5">
        <v>0</v>
      </c>
      <c r="K1516" s="5">
        <v>0</v>
      </c>
      <c r="L1516" s="5">
        <v>0</v>
      </c>
      <c r="M1516" s="5">
        <v>0</v>
      </c>
      <c r="N1516" s="6">
        <v>14</v>
      </c>
      <c r="O1516" s="4" t="s">
        <v>20</v>
      </c>
    </row>
    <row r="1517" spans="1:15" ht="14.25" customHeight="1" x14ac:dyDescent="0.25">
      <c r="A1517" s="9">
        <v>44834</v>
      </c>
      <c r="B1517" s="4" t="s">
        <v>14</v>
      </c>
      <c r="C1517" s="4"/>
      <c r="D1517" s="3" t="s">
        <v>1240</v>
      </c>
      <c r="E1517" s="5">
        <v>0</v>
      </c>
      <c r="F1517" s="5">
        <v>0</v>
      </c>
      <c r="G1517" s="5">
        <v>0</v>
      </c>
      <c r="H1517" s="5">
        <v>0</v>
      </c>
      <c r="I1517" s="5">
        <v>0</v>
      </c>
      <c r="J1517" s="5">
        <v>0</v>
      </c>
      <c r="K1517" s="5">
        <v>0</v>
      </c>
      <c r="L1517" s="5">
        <v>0</v>
      </c>
      <c r="M1517" s="5">
        <v>0</v>
      </c>
      <c r="N1517" s="6">
        <v>14</v>
      </c>
      <c r="O1517" s="4" t="s">
        <v>20</v>
      </c>
    </row>
    <row r="1518" spans="1:15" ht="14.25" customHeight="1" x14ac:dyDescent="0.25">
      <c r="A1518" s="9">
        <v>44834</v>
      </c>
      <c r="B1518" s="4" t="s">
        <v>14</v>
      </c>
      <c r="C1518" s="4"/>
      <c r="D1518" s="3" t="s">
        <v>1239</v>
      </c>
      <c r="E1518" s="5">
        <v>0</v>
      </c>
      <c r="F1518" s="5">
        <v>0</v>
      </c>
      <c r="G1518" s="5">
        <v>0</v>
      </c>
      <c r="H1518" s="5">
        <v>0</v>
      </c>
      <c r="I1518" s="5">
        <v>0</v>
      </c>
      <c r="J1518" s="5">
        <v>0</v>
      </c>
      <c r="K1518" s="5">
        <v>0</v>
      </c>
      <c r="L1518" s="5">
        <v>0</v>
      </c>
      <c r="M1518" s="5">
        <v>0</v>
      </c>
      <c r="N1518" s="6">
        <v>24</v>
      </c>
      <c r="O1518" s="4" t="s">
        <v>20</v>
      </c>
    </row>
    <row r="1519" spans="1:15" ht="14.25" customHeight="1" x14ac:dyDescent="0.25">
      <c r="A1519" s="9">
        <v>44834</v>
      </c>
      <c r="B1519" s="4" t="s">
        <v>14</v>
      </c>
      <c r="C1519" s="4"/>
      <c r="D1519" s="3" t="s">
        <v>1238</v>
      </c>
      <c r="E1519" s="5">
        <v>0</v>
      </c>
      <c r="F1519" s="5">
        <v>0</v>
      </c>
      <c r="G1519" s="5">
        <v>0</v>
      </c>
      <c r="H1519" s="5">
        <v>0</v>
      </c>
      <c r="I1519" s="5">
        <v>0</v>
      </c>
      <c r="J1519" s="5">
        <v>0</v>
      </c>
      <c r="K1519" s="5">
        <v>0</v>
      </c>
      <c r="L1519" s="5">
        <v>0</v>
      </c>
      <c r="M1519" s="5">
        <v>0</v>
      </c>
      <c r="N1519" s="6">
        <v>14</v>
      </c>
      <c r="O1519" s="4" t="s">
        <v>20</v>
      </c>
    </row>
    <row r="1520" spans="1:15" ht="14.25" customHeight="1" x14ac:dyDescent="0.25">
      <c r="A1520" s="9">
        <v>44834</v>
      </c>
      <c r="B1520" s="4" t="s">
        <v>14</v>
      </c>
      <c r="C1520" s="4"/>
      <c r="D1520" s="3" t="s">
        <v>1237</v>
      </c>
      <c r="E1520" s="5">
        <v>0</v>
      </c>
      <c r="F1520" s="5">
        <v>0</v>
      </c>
      <c r="G1520" s="5">
        <v>0</v>
      </c>
      <c r="H1520" s="5">
        <v>0</v>
      </c>
      <c r="I1520" s="5">
        <v>0</v>
      </c>
      <c r="J1520" s="5">
        <v>0</v>
      </c>
      <c r="K1520" s="5">
        <v>0</v>
      </c>
      <c r="L1520" s="5">
        <v>0</v>
      </c>
      <c r="M1520" s="5">
        <v>0</v>
      </c>
      <c r="N1520" s="6">
        <v>41</v>
      </c>
      <c r="O1520" s="4" t="s">
        <v>20</v>
      </c>
    </row>
    <row r="1521" spans="1:15" ht="14.25" customHeight="1" x14ac:dyDescent="0.25">
      <c r="A1521" s="9">
        <v>44834</v>
      </c>
      <c r="B1521" s="4" t="s">
        <v>14</v>
      </c>
      <c r="C1521" s="4"/>
      <c r="D1521" s="3" t="s">
        <v>1236</v>
      </c>
      <c r="E1521" s="5">
        <v>0</v>
      </c>
      <c r="F1521" s="5">
        <v>0</v>
      </c>
      <c r="G1521" s="5">
        <v>0</v>
      </c>
      <c r="H1521" s="5">
        <v>0</v>
      </c>
      <c r="I1521" s="5">
        <v>0</v>
      </c>
      <c r="J1521" s="5">
        <v>0</v>
      </c>
      <c r="K1521" s="5">
        <v>0</v>
      </c>
      <c r="L1521" s="5">
        <v>0</v>
      </c>
      <c r="M1521" s="5">
        <v>0</v>
      </c>
      <c r="N1521" s="6">
        <v>14</v>
      </c>
      <c r="O1521" s="4" t="s">
        <v>20</v>
      </c>
    </row>
    <row r="1522" spans="1:15" ht="14.25" customHeight="1" x14ac:dyDescent="0.25">
      <c r="A1522" s="9">
        <v>44834</v>
      </c>
      <c r="B1522" s="4" t="s">
        <v>14</v>
      </c>
      <c r="C1522" s="4"/>
      <c r="D1522" s="3" t="s">
        <v>1235</v>
      </c>
      <c r="E1522" s="5">
        <v>0</v>
      </c>
      <c r="F1522" s="5">
        <v>0</v>
      </c>
      <c r="G1522" s="5">
        <v>0</v>
      </c>
      <c r="H1522" s="5">
        <v>0</v>
      </c>
      <c r="I1522" s="5">
        <v>0</v>
      </c>
      <c r="J1522" s="5">
        <v>0</v>
      </c>
      <c r="K1522" s="5">
        <v>0</v>
      </c>
      <c r="L1522" s="5">
        <v>0</v>
      </c>
      <c r="M1522" s="5">
        <v>0</v>
      </c>
      <c r="N1522" s="6">
        <v>14</v>
      </c>
      <c r="O1522" s="4" t="s">
        <v>20</v>
      </c>
    </row>
    <row r="1523" spans="1:15" ht="14.25" customHeight="1" x14ac:dyDescent="0.25">
      <c r="A1523" s="9">
        <v>44834</v>
      </c>
      <c r="B1523" s="4" t="s">
        <v>14</v>
      </c>
      <c r="C1523" s="4"/>
      <c r="D1523" s="3" t="s">
        <v>1234</v>
      </c>
      <c r="E1523" s="5">
        <v>0</v>
      </c>
      <c r="F1523" s="5">
        <v>0</v>
      </c>
      <c r="G1523" s="5">
        <v>0</v>
      </c>
      <c r="H1523" s="5">
        <v>0</v>
      </c>
      <c r="I1523" s="5">
        <v>0</v>
      </c>
      <c r="J1523" s="5">
        <v>0</v>
      </c>
      <c r="K1523" s="5">
        <v>0</v>
      </c>
      <c r="L1523" s="5">
        <v>0</v>
      </c>
      <c r="M1523" s="5">
        <v>0</v>
      </c>
      <c r="N1523" s="6">
        <v>14</v>
      </c>
      <c r="O1523" s="4" t="s">
        <v>20</v>
      </c>
    </row>
    <row r="1524" spans="1:15" ht="14.25" customHeight="1" x14ac:dyDescent="0.25">
      <c r="A1524" s="9">
        <v>44834</v>
      </c>
      <c r="B1524" s="4" t="s">
        <v>14</v>
      </c>
      <c r="C1524" s="4"/>
      <c r="D1524" s="3" t="s">
        <v>1233</v>
      </c>
      <c r="E1524" s="5">
        <v>0</v>
      </c>
      <c r="F1524" s="5">
        <v>0</v>
      </c>
      <c r="G1524" s="5">
        <v>0</v>
      </c>
      <c r="H1524" s="5">
        <v>0</v>
      </c>
      <c r="I1524" s="5">
        <v>0</v>
      </c>
      <c r="J1524" s="5">
        <v>0</v>
      </c>
      <c r="K1524" s="5">
        <v>0</v>
      </c>
      <c r="L1524" s="5">
        <v>0</v>
      </c>
      <c r="M1524" s="5">
        <v>0</v>
      </c>
      <c r="N1524" s="6">
        <v>14</v>
      </c>
      <c r="O1524" s="4" t="s">
        <v>20</v>
      </c>
    </row>
    <row r="1525" spans="1:15" ht="14.25" customHeight="1" x14ac:dyDescent="0.25">
      <c r="A1525" s="9">
        <v>44834</v>
      </c>
      <c r="B1525" s="4" t="s">
        <v>14</v>
      </c>
      <c r="C1525" s="4"/>
      <c r="D1525" s="3" t="s">
        <v>1232</v>
      </c>
      <c r="E1525" s="5">
        <v>0</v>
      </c>
      <c r="F1525" s="5">
        <v>0</v>
      </c>
      <c r="G1525" s="5">
        <v>0</v>
      </c>
      <c r="H1525" s="5">
        <v>0</v>
      </c>
      <c r="I1525" s="5">
        <v>0</v>
      </c>
      <c r="J1525" s="5">
        <v>0</v>
      </c>
      <c r="K1525" s="5">
        <v>0</v>
      </c>
      <c r="L1525" s="5">
        <v>0</v>
      </c>
      <c r="M1525" s="5">
        <v>0</v>
      </c>
      <c r="N1525" s="6">
        <v>39</v>
      </c>
      <c r="O1525" s="4" t="s">
        <v>20</v>
      </c>
    </row>
    <row r="1526" spans="1:15" ht="14.25" customHeight="1" x14ac:dyDescent="0.25">
      <c r="A1526" s="9">
        <v>44834</v>
      </c>
      <c r="B1526" s="4" t="s">
        <v>14</v>
      </c>
      <c r="C1526" s="4"/>
      <c r="D1526" s="3" t="s">
        <v>1231</v>
      </c>
      <c r="E1526" s="5">
        <v>0</v>
      </c>
      <c r="F1526" s="5">
        <v>0</v>
      </c>
      <c r="G1526" s="5">
        <v>0</v>
      </c>
      <c r="H1526" s="5">
        <v>0</v>
      </c>
      <c r="I1526" s="5">
        <v>0</v>
      </c>
      <c r="J1526" s="5">
        <v>0</v>
      </c>
      <c r="K1526" s="5">
        <v>0</v>
      </c>
      <c r="L1526" s="5">
        <v>0</v>
      </c>
      <c r="M1526" s="5">
        <v>0</v>
      </c>
      <c r="N1526" s="6">
        <v>14</v>
      </c>
      <c r="O1526" s="4" t="s">
        <v>20</v>
      </c>
    </row>
    <row r="1527" spans="1:15" ht="14.25" customHeight="1" x14ac:dyDescent="0.25">
      <c r="A1527" s="9">
        <v>44834</v>
      </c>
      <c r="B1527" s="4" t="s">
        <v>14</v>
      </c>
      <c r="C1527" s="4"/>
      <c r="D1527" s="3" t="s">
        <v>1230</v>
      </c>
      <c r="E1527" s="5">
        <v>0</v>
      </c>
      <c r="F1527" s="5">
        <v>0</v>
      </c>
      <c r="G1527" s="5">
        <v>0</v>
      </c>
      <c r="H1527" s="5">
        <v>0</v>
      </c>
      <c r="I1527" s="5">
        <v>0</v>
      </c>
      <c r="J1527" s="5">
        <v>0</v>
      </c>
      <c r="K1527" s="5">
        <v>0</v>
      </c>
      <c r="L1527" s="5">
        <v>0</v>
      </c>
      <c r="M1527" s="5">
        <v>0</v>
      </c>
      <c r="N1527" s="6">
        <v>14</v>
      </c>
      <c r="O1527" s="4" t="s">
        <v>20</v>
      </c>
    </row>
    <row r="1528" spans="1:15" ht="14.25" customHeight="1" x14ac:dyDescent="0.25">
      <c r="A1528" s="9">
        <v>44834</v>
      </c>
      <c r="B1528" s="4" t="s">
        <v>14</v>
      </c>
      <c r="C1528" s="4"/>
      <c r="D1528" s="3" t="s">
        <v>1229</v>
      </c>
      <c r="E1528" s="5">
        <v>0</v>
      </c>
      <c r="F1528" s="5">
        <v>0</v>
      </c>
      <c r="G1528" s="5">
        <v>0</v>
      </c>
      <c r="H1528" s="5">
        <v>0</v>
      </c>
      <c r="I1528" s="5">
        <v>0</v>
      </c>
      <c r="J1528" s="5">
        <v>0</v>
      </c>
      <c r="K1528" s="5">
        <v>0</v>
      </c>
      <c r="L1528" s="5">
        <v>0</v>
      </c>
      <c r="M1528" s="5">
        <v>0</v>
      </c>
      <c r="N1528" s="6">
        <v>19</v>
      </c>
      <c r="O1528" s="4" t="s">
        <v>20</v>
      </c>
    </row>
    <row r="1529" spans="1:15" ht="14.25" customHeight="1" x14ac:dyDescent="0.25">
      <c r="A1529" s="9">
        <v>44834</v>
      </c>
      <c r="B1529" s="4" t="s">
        <v>14</v>
      </c>
      <c r="C1529" s="4"/>
      <c r="D1529" s="3" t="s">
        <v>1228</v>
      </c>
      <c r="E1529" s="5">
        <v>0</v>
      </c>
      <c r="F1529" s="5">
        <v>0</v>
      </c>
      <c r="G1529" s="5">
        <v>0</v>
      </c>
      <c r="H1529" s="5">
        <v>0</v>
      </c>
      <c r="I1529" s="5">
        <v>0</v>
      </c>
      <c r="J1529" s="5">
        <v>0</v>
      </c>
      <c r="K1529" s="5">
        <v>0</v>
      </c>
      <c r="L1529" s="5">
        <v>0</v>
      </c>
      <c r="M1529" s="5">
        <v>0</v>
      </c>
      <c r="N1529" s="6">
        <v>14</v>
      </c>
      <c r="O1529" s="4" t="s">
        <v>20</v>
      </c>
    </row>
    <row r="1530" spans="1:15" ht="14.25" customHeight="1" x14ac:dyDescent="0.25">
      <c r="A1530" s="9">
        <v>44834</v>
      </c>
      <c r="B1530" s="4" t="s">
        <v>14</v>
      </c>
      <c r="C1530" s="4"/>
      <c r="D1530" s="3" t="s">
        <v>1227</v>
      </c>
      <c r="E1530" s="5">
        <v>0</v>
      </c>
      <c r="F1530" s="5">
        <v>0</v>
      </c>
      <c r="G1530" s="5">
        <v>0</v>
      </c>
      <c r="H1530" s="5">
        <v>0</v>
      </c>
      <c r="I1530" s="5">
        <v>0</v>
      </c>
      <c r="J1530" s="5">
        <v>0</v>
      </c>
      <c r="K1530" s="5">
        <v>0</v>
      </c>
      <c r="L1530" s="5">
        <v>0</v>
      </c>
      <c r="M1530" s="5">
        <v>0</v>
      </c>
      <c r="N1530" s="6">
        <v>41</v>
      </c>
      <c r="O1530" s="4" t="s">
        <v>20</v>
      </c>
    </row>
    <row r="1531" spans="1:15" ht="14.25" customHeight="1" x14ac:dyDescent="0.25">
      <c r="A1531" s="9">
        <v>44834</v>
      </c>
      <c r="B1531" s="4" t="s">
        <v>14</v>
      </c>
      <c r="C1531" s="4"/>
      <c r="D1531" s="3" t="s">
        <v>1226</v>
      </c>
      <c r="E1531" s="5">
        <v>0</v>
      </c>
      <c r="F1531" s="5">
        <v>0</v>
      </c>
      <c r="G1531" s="5">
        <v>0</v>
      </c>
      <c r="H1531" s="5">
        <v>0</v>
      </c>
      <c r="I1531" s="5">
        <v>0</v>
      </c>
      <c r="J1531" s="5">
        <v>0</v>
      </c>
      <c r="K1531" s="5">
        <v>0</v>
      </c>
      <c r="L1531" s="5">
        <v>0</v>
      </c>
      <c r="M1531" s="5">
        <v>0</v>
      </c>
      <c r="N1531" s="6">
        <v>14</v>
      </c>
      <c r="O1531" s="4" t="s">
        <v>20</v>
      </c>
    </row>
    <row r="1532" spans="1:15" ht="14.25" customHeight="1" x14ac:dyDescent="0.25">
      <c r="A1532" s="9">
        <v>44834</v>
      </c>
      <c r="B1532" s="4" t="s">
        <v>14</v>
      </c>
      <c r="C1532" s="4"/>
      <c r="D1532" s="3" t="s">
        <v>1225</v>
      </c>
      <c r="E1532" s="5">
        <v>0</v>
      </c>
      <c r="F1532" s="5">
        <v>0</v>
      </c>
      <c r="G1532" s="5">
        <v>0</v>
      </c>
      <c r="H1532" s="5">
        <v>0</v>
      </c>
      <c r="I1532" s="5">
        <v>0</v>
      </c>
      <c r="J1532" s="5">
        <v>0</v>
      </c>
      <c r="K1532" s="5">
        <v>0</v>
      </c>
      <c r="L1532" s="5">
        <v>0</v>
      </c>
      <c r="M1532" s="5">
        <v>0</v>
      </c>
      <c r="N1532" s="6">
        <v>14</v>
      </c>
      <c r="O1532" s="4" t="s">
        <v>20</v>
      </c>
    </row>
    <row r="1533" spans="1:15" ht="14.25" customHeight="1" x14ac:dyDescent="0.25">
      <c r="A1533" s="9">
        <v>44834</v>
      </c>
      <c r="B1533" s="4" t="s">
        <v>15</v>
      </c>
      <c r="C1533" s="4"/>
      <c r="D1533" s="3" t="s">
        <v>1224</v>
      </c>
      <c r="E1533" s="5">
        <v>0</v>
      </c>
      <c r="F1533" s="5">
        <v>0</v>
      </c>
      <c r="G1533" s="5">
        <v>0</v>
      </c>
      <c r="H1533" s="5">
        <v>0</v>
      </c>
      <c r="I1533" s="5">
        <v>0</v>
      </c>
      <c r="J1533" s="5">
        <v>0</v>
      </c>
      <c r="K1533" s="5">
        <v>0</v>
      </c>
      <c r="L1533" s="5">
        <v>0</v>
      </c>
      <c r="M1533" s="5">
        <v>0</v>
      </c>
      <c r="N1533" s="6">
        <v>24</v>
      </c>
      <c r="O1533" s="4" t="s">
        <v>20</v>
      </c>
    </row>
    <row r="1534" spans="1:15" ht="14.25" customHeight="1" x14ac:dyDescent="0.25">
      <c r="A1534" s="9">
        <v>44834</v>
      </c>
      <c r="B1534" s="4" t="s">
        <v>15</v>
      </c>
      <c r="C1534" s="4"/>
      <c r="D1534" s="3" t="s">
        <v>1223</v>
      </c>
      <c r="E1534" s="5">
        <v>0</v>
      </c>
      <c r="F1534" s="5">
        <v>0</v>
      </c>
      <c r="G1534" s="5">
        <v>0</v>
      </c>
      <c r="H1534" s="5">
        <v>0</v>
      </c>
      <c r="I1534" s="5">
        <v>0</v>
      </c>
      <c r="J1534" s="5">
        <v>0</v>
      </c>
      <c r="K1534" s="5">
        <v>0</v>
      </c>
      <c r="L1534" s="5">
        <v>0</v>
      </c>
      <c r="M1534" s="5">
        <v>0</v>
      </c>
      <c r="N1534" s="6">
        <v>14</v>
      </c>
      <c r="O1534" s="4" t="s">
        <v>20</v>
      </c>
    </row>
    <row r="1535" spans="1:15" ht="14.25" customHeight="1" x14ac:dyDescent="0.25">
      <c r="A1535" s="9">
        <v>44834</v>
      </c>
      <c r="B1535" s="4" t="s">
        <v>14</v>
      </c>
      <c r="C1535" s="4"/>
      <c r="D1535" s="3" t="s">
        <v>1222</v>
      </c>
      <c r="E1535" s="5">
        <v>0</v>
      </c>
      <c r="F1535" s="5">
        <v>0</v>
      </c>
      <c r="G1535" s="5">
        <v>0</v>
      </c>
      <c r="H1535" s="5">
        <v>0</v>
      </c>
      <c r="I1535" s="5">
        <v>0</v>
      </c>
      <c r="J1535" s="5">
        <v>0</v>
      </c>
      <c r="K1535" s="5">
        <v>0</v>
      </c>
      <c r="L1535" s="5">
        <v>0</v>
      </c>
      <c r="M1535" s="5">
        <v>0</v>
      </c>
      <c r="N1535" s="6">
        <v>14</v>
      </c>
      <c r="O1535" s="4" t="s">
        <v>20</v>
      </c>
    </row>
    <row r="1536" spans="1:15" ht="14.25" customHeight="1" x14ac:dyDescent="0.25">
      <c r="A1536" s="9">
        <v>44834</v>
      </c>
      <c r="B1536" s="4" t="s">
        <v>15</v>
      </c>
      <c r="C1536" s="4"/>
      <c r="D1536" s="3" t="s">
        <v>1221</v>
      </c>
      <c r="E1536" s="5">
        <v>0</v>
      </c>
      <c r="F1536" s="5">
        <v>0</v>
      </c>
      <c r="G1536" s="5">
        <v>0</v>
      </c>
      <c r="H1536" s="5">
        <v>0</v>
      </c>
      <c r="I1536" s="5">
        <v>0</v>
      </c>
      <c r="J1536" s="5">
        <v>0</v>
      </c>
      <c r="K1536" s="5">
        <v>0</v>
      </c>
      <c r="L1536" s="5">
        <v>0</v>
      </c>
      <c r="M1536" s="5">
        <v>0</v>
      </c>
      <c r="N1536" s="6">
        <v>89</v>
      </c>
      <c r="O1536" s="4" t="s">
        <v>20</v>
      </c>
    </row>
    <row r="1537" spans="1:15" ht="14.25" customHeight="1" x14ac:dyDescent="0.25">
      <c r="A1537" s="9">
        <v>44834</v>
      </c>
      <c r="B1537" s="4" t="s">
        <v>15</v>
      </c>
      <c r="C1537" s="4"/>
      <c r="D1537" s="3" t="s">
        <v>1220</v>
      </c>
      <c r="E1537" s="5">
        <v>0</v>
      </c>
      <c r="F1537" s="5">
        <v>0</v>
      </c>
      <c r="G1537" s="5">
        <v>0</v>
      </c>
      <c r="H1537" s="5">
        <v>0</v>
      </c>
      <c r="I1537" s="5">
        <v>0</v>
      </c>
      <c r="J1537" s="5">
        <v>0</v>
      </c>
      <c r="K1537" s="5">
        <v>0</v>
      </c>
      <c r="L1537" s="5">
        <v>0</v>
      </c>
      <c r="M1537" s="5">
        <v>0</v>
      </c>
      <c r="N1537" s="6">
        <v>29</v>
      </c>
      <c r="O1537" s="4" t="s">
        <v>20</v>
      </c>
    </row>
    <row r="1538" spans="1:15" ht="14.25" customHeight="1" x14ac:dyDescent="0.25">
      <c r="A1538" s="9">
        <v>44834</v>
      </c>
      <c r="B1538" s="4" t="s">
        <v>15</v>
      </c>
      <c r="C1538" s="4"/>
      <c r="D1538" s="3" t="s">
        <v>1219</v>
      </c>
      <c r="E1538" s="5">
        <v>0</v>
      </c>
      <c r="F1538" s="5">
        <v>0</v>
      </c>
      <c r="G1538" s="5">
        <v>0</v>
      </c>
      <c r="H1538" s="5">
        <v>0</v>
      </c>
      <c r="I1538" s="5">
        <v>0</v>
      </c>
      <c r="J1538" s="5">
        <v>0</v>
      </c>
      <c r="K1538" s="5">
        <v>0</v>
      </c>
      <c r="L1538" s="5">
        <v>0</v>
      </c>
      <c r="M1538" s="5">
        <v>0</v>
      </c>
      <c r="N1538" s="6">
        <v>44</v>
      </c>
      <c r="O1538" s="4" t="s">
        <v>20</v>
      </c>
    </row>
    <row r="1539" spans="1:15" ht="14.25" customHeight="1" x14ac:dyDescent="0.25">
      <c r="A1539" s="9">
        <v>44834</v>
      </c>
      <c r="B1539" s="4" t="s">
        <v>15</v>
      </c>
      <c r="C1539" s="4"/>
      <c r="D1539" s="3" t="s">
        <v>1218</v>
      </c>
      <c r="E1539" s="5">
        <v>0</v>
      </c>
      <c r="F1539" s="5">
        <v>0</v>
      </c>
      <c r="G1539" s="5">
        <v>0</v>
      </c>
      <c r="H1539" s="5">
        <v>0</v>
      </c>
      <c r="I1539" s="5">
        <v>0</v>
      </c>
      <c r="J1539" s="5">
        <v>0</v>
      </c>
      <c r="K1539" s="5">
        <v>0</v>
      </c>
      <c r="L1539" s="5">
        <v>0</v>
      </c>
      <c r="M1539" s="5">
        <v>0</v>
      </c>
      <c r="N1539" s="6">
        <v>14</v>
      </c>
      <c r="O1539" s="4" t="s">
        <v>20</v>
      </c>
    </row>
    <row r="1540" spans="1:15" ht="14.25" customHeight="1" x14ac:dyDescent="0.25">
      <c r="A1540" s="9">
        <v>44834</v>
      </c>
      <c r="B1540" s="4" t="s">
        <v>15</v>
      </c>
      <c r="C1540" s="4"/>
      <c r="D1540" s="3" t="s">
        <v>1217</v>
      </c>
      <c r="E1540" s="5">
        <v>0</v>
      </c>
      <c r="F1540" s="5">
        <v>0</v>
      </c>
      <c r="G1540" s="5">
        <v>0</v>
      </c>
      <c r="H1540" s="5">
        <v>0</v>
      </c>
      <c r="I1540" s="5">
        <v>0</v>
      </c>
      <c r="J1540" s="5">
        <v>0</v>
      </c>
      <c r="K1540" s="5">
        <v>0</v>
      </c>
      <c r="L1540" s="5">
        <v>0</v>
      </c>
      <c r="M1540" s="5">
        <v>0</v>
      </c>
      <c r="N1540" s="6">
        <v>19</v>
      </c>
      <c r="O1540" s="4" t="s">
        <v>20</v>
      </c>
    </row>
    <row r="1541" spans="1:15" ht="14.25" customHeight="1" x14ac:dyDescent="0.25">
      <c r="A1541" s="9">
        <v>44834</v>
      </c>
      <c r="B1541" s="4" t="s">
        <v>14</v>
      </c>
      <c r="C1541" s="4"/>
      <c r="D1541" s="3" t="s">
        <v>1216</v>
      </c>
      <c r="E1541" s="5">
        <v>0</v>
      </c>
      <c r="F1541" s="5">
        <v>0</v>
      </c>
      <c r="G1541" s="5">
        <v>0</v>
      </c>
      <c r="H1541" s="5">
        <v>0</v>
      </c>
      <c r="I1541" s="5">
        <v>0</v>
      </c>
      <c r="J1541" s="5">
        <v>0</v>
      </c>
      <c r="K1541" s="5">
        <v>0</v>
      </c>
      <c r="L1541" s="5">
        <v>0</v>
      </c>
      <c r="M1541" s="5">
        <v>0</v>
      </c>
      <c r="N1541" s="6">
        <v>14</v>
      </c>
      <c r="O1541" s="4" t="s">
        <v>19</v>
      </c>
    </row>
    <row r="1542" spans="1:15" ht="14.25" customHeight="1" x14ac:dyDescent="0.25">
      <c r="A1542" s="9">
        <v>44834</v>
      </c>
      <c r="B1542" s="4" t="s">
        <v>14</v>
      </c>
      <c r="C1542" s="4"/>
      <c r="D1542" s="3" t="s">
        <v>1215</v>
      </c>
      <c r="E1542" s="5">
        <v>0</v>
      </c>
      <c r="F1542" s="5">
        <v>0</v>
      </c>
      <c r="G1542" s="5">
        <v>0</v>
      </c>
      <c r="H1542" s="5">
        <v>0</v>
      </c>
      <c r="I1542" s="5">
        <v>0</v>
      </c>
      <c r="J1542" s="5">
        <v>0</v>
      </c>
      <c r="K1542" s="5">
        <v>0</v>
      </c>
      <c r="L1542" s="5">
        <v>0</v>
      </c>
      <c r="M1542" s="5">
        <v>0</v>
      </c>
      <c r="N1542" s="6">
        <v>63</v>
      </c>
      <c r="O1542" s="4" t="s">
        <v>19</v>
      </c>
    </row>
    <row r="1543" spans="1:15" ht="14.25" customHeight="1" x14ac:dyDescent="0.25">
      <c r="A1543" s="9">
        <v>44834</v>
      </c>
      <c r="B1543" s="4" t="s">
        <v>14</v>
      </c>
      <c r="C1543" s="4"/>
      <c r="D1543" s="3" t="s">
        <v>1214</v>
      </c>
      <c r="E1543" s="5">
        <v>0</v>
      </c>
      <c r="F1543" s="5">
        <v>0</v>
      </c>
      <c r="G1543" s="5">
        <v>0</v>
      </c>
      <c r="H1543" s="5">
        <v>0</v>
      </c>
      <c r="I1543" s="5">
        <v>0</v>
      </c>
      <c r="J1543" s="5">
        <v>0</v>
      </c>
      <c r="K1543" s="5">
        <v>0</v>
      </c>
      <c r="L1543" s="5">
        <v>0</v>
      </c>
      <c r="M1543" s="5">
        <v>0</v>
      </c>
      <c r="N1543" s="6">
        <v>9</v>
      </c>
      <c r="O1543" s="4" t="s">
        <v>19</v>
      </c>
    </row>
    <row r="1544" spans="1:15" ht="14.25" customHeight="1" x14ac:dyDescent="0.25">
      <c r="A1544" s="9">
        <v>44834</v>
      </c>
      <c r="B1544" s="4" t="s">
        <v>14</v>
      </c>
      <c r="C1544" s="4"/>
      <c r="D1544" s="3" t="s">
        <v>1213</v>
      </c>
      <c r="E1544" s="5">
        <v>0</v>
      </c>
      <c r="F1544" s="5">
        <v>0</v>
      </c>
      <c r="G1544" s="5">
        <v>0</v>
      </c>
      <c r="H1544" s="5">
        <v>0</v>
      </c>
      <c r="I1544" s="5">
        <v>0</v>
      </c>
      <c r="J1544" s="5">
        <v>0</v>
      </c>
      <c r="K1544" s="5">
        <v>0</v>
      </c>
      <c r="L1544" s="5">
        <v>0</v>
      </c>
      <c r="M1544" s="5">
        <v>0</v>
      </c>
      <c r="N1544" s="6">
        <v>19</v>
      </c>
      <c r="O1544" s="4" t="s">
        <v>19</v>
      </c>
    </row>
    <row r="1545" spans="1:15" ht="14.25" customHeight="1" x14ac:dyDescent="0.25">
      <c r="A1545" s="9">
        <v>44834</v>
      </c>
      <c r="B1545" s="4" t="s">
        <v>14</v>
      </c>
      <c r="C1545" s="4"/>
      <c r="D1545" s="3" t="s">
        <v>1212</v>
      </c>
      <c r="E1545" s="5">
        <v>0</v>
      </c>
      <c r="F1545" s="5">
        <v>0</v>
      </c>
      <c r="G1545" s="5">
        <v>0</v>
      </c>
      <c r="H1545" s="5">
        <v>0</v>
      </c>
      <c r="I1545" s="5">
        <v>0</v>
      </c>
      <c r="J1545" s="5">
        <v>0</v>
      </c>
      <c r="K1545" s="5">
        <v>0</v>
      </c>
      <c r="L1545" s="5">
        <v>0</v>
      </c>
      <c r="M1545" s="5">
        <v>0</v>
      </c>
      <c r="N1545" s="6">
        <v>14</v>
      </c>
      <c r="O1545" s="4" t="s">
        <v>19</v>
      </c>
    </row>
    <row r="1546" spans="1:15" ht="14.25" customHeight="1" x14ac:dyDescent="0.25">
      <c r="A1546" s="9">
        <v>44834</v>
      </c>
      <c r="B1546" s="4" t="s">
        <v>14</v>
      </c>
      <c r="C1546" s="4"/>
      <c r="D1546" s="3" t="s">
        <v>1211</v>
      </c>
      <c r="E1546" s="5">
        <v>0</v>
      </c>
      <c r="F1546" s="5">
        <v>0</v>
      </c>
      <c r="G1546" s="5">
        <v>0</v>
      </c>
      <c r="H1546" s="5">
        <v>0</v>
      </c>
      <c r="I1546" s="5">
        <v>0</v>
      </c>
      <c r="J1546" s="5">
        <v>0</v>
      </c>
      <c r="K1546" s="5">
        <v>0</v>
      </c>
      <c r="L1546" s="5">
        <v>0</v>
      </c>
      <c r="M1546" s="5">
        <v>0</v>
      </c>
      <c r="N1546" s="6">
        <v>9.5</v>
      </c>
      <c r="O1546" s="4" t="s">
        <v>19</v>
      </c>
    </row>
    <row r="1547" spans="1:15" ht="14.25" customHeight="1" x14ac:dyDescent="0.25">
      <c r="A1547" s="9">
        <v>44834</v>
      </c>
      <c r="B1547" s="4" t="s">
        <v>14</v>
      </c>
      <c r="C1547" s="4"/>
      <c r="D1547" s="3" t="s">
        <v>1210</v>
      </c>
      <c r="E1547" s="5">
        <v>0</v>
      </c>
      <c r="F1547" s="5">
        <v>0</v>
      </c>
      <c r="G1547" s="5">
        <v>0</v>
      </c>
      <c r="H1547" s="5">
        <v>0</v>
      </c>
      <c r="I1547" s="5">
        <v>0</v>
      </c>
      <c r="J1547" s="5">
        <v>0</v>
      </c>
      <c r="K1547" s="5">
        <v>0</v>
      </c>
      <c r="L1547" s="5">
        <v>0</v>
      </c>
      <c r="M1547" s="5">
        <v>0</v>
      </c>
      <c r="N1547" s="6">
        <v>14</v>
      </c>
      <c r="O1547" s="4" t="s">
        <v>19</v>
      </c>
    </row>
    <row r="1548" spans="1:15" ht="14.25" customHeight="1" x14ac:dyDescent="0.25">
      <c r="A1548" s="9">
        <v>44834</v>
      </c>
      <c r="B1548" s="4" t="s">
        <v>14</v>
      </c>
      <c r="C1548" s="4"/>
      <c r="D1548" s="3" t="s">
        <v>1209</v>
      </c>
      <c r="E1548" s="5">
        <v>0</v>
      </c>
      <c r="F1548" s="5">
        <v>0</v>
      </c>
      <c r="G1548" s="5">
        <v>0</v>
      </c>
      <c r="H1548" s="5">
        <v>0</v>
      </c>
      <c r="I1548" s="5">
        <v>0</v>
      </c>
      <c r="J1548" s="5">
        <v>0</v>
      </c>
      <c r="K1548" s="5">
        <v>0</v>
      </c>
      <c r="L1548" s="5">
        <v>0</v>
      </c>
      <c r="M1548" s="5">
        <v>0</v>
      </c>
      <c r="N1548" s="6">
        <v>38</v>
      </c>
      <c r="O1548" s="4" t="s">
        <v>19</v>
      </c>
    </row>
    <row r="1549" spans="1:15" ht="14.25" customHeight="1" x14ac:dyDescent="0.25">
      <c r="A1549" s="9">
        <v>44834</v>
      </c>
      <c r="B1549" s="4" t="s">
        <v>14</v>
      </c>
      <c r="C1549" s="4"/>
      <c r="D1549" s="3" t="s">
        <v>1208</v>
      </c>
      <c r="E1549" s="5">
        <v>0</v>
      </c>
      <c r="F1549" s="5">
        <v>0</v>
      </c>
      <c r="G1549" s="5">
        <v>0</v>
      </c>
      <c r="H1549" s="5">
        <v>0</v>
      </c>
      <c r="I1549" s="5">
        <v>0</v>
      </c>
      <c r="J1549" s="5">
        <v>0</v>
      </c>
      <c r="K1549" s="5">
        <v>0</v>
      </c>
      <c r="L1549" s="5">
        <v>0</v>
      </c>
      <c r="M1549" s="5">
        <v>0</v>
      </c>
      <c r="N1549" s="6">
        <v>14</v>
      </c>
      <c r="O1549" s="4" t="s">
        <v>19</v>
      </c>
    </row>
    <row r="1550" spans="1:15" ht="14.25" customHeight="1" x14ac:dyDescent="0.25">
      <c r="A1550" s="9">
        <v>44834</v>
      </c>
      <c r="B1550" s="4" t="s">
        <v>14</v>
      </c>
      <c r="C1550" s="4"/>
      <c r="D1550" s="3" t="s">
        <v>1207</v>
      </c>
      <c r="E1550" s="5">
        <v>0</v>
      </c>
      <c r="F1550" s="5">
        <v>0</v>
      </c>
      <c r="G1550" s="5">
        <v>0</v>
      </c>
      <c r="H1550" s="5">
        <v>0</v>
      </c>
      <c r="I1550" s="5">
        <v>0</v>
      </c>
      <c r="J1550" s="5">
        <v>0</v>
      </c>
      <c r="K1550" s="5">
        <v>0</v>
      </c>
      <c r="L1550" s="5">
        <v>0</v>
      </c>
      <c r="M1550" s="5">
        <v>0</v>
      </c>
      <c r="N1550" s="6">
        <v>14</v>
      </c>
      <c r="O1550" s="4" t="s">
        <v>19</v>
      </c>
    </row>
    <row r="1551" spans="1:15" ht="14.25" customHeight="1" x14ac:dyDescent="0.25">
      <c r="A1551" s="9">
        <v>44834</v>
      </c>
      <c r="B1551" s="4" t="s">
        <v>14</v>
      </c>
      <c r="C1551" s="4"/>
      <c r="D1551" s="3" t="s">
        <v>1206</v>
      </c>
      <c r="E1551" s="5">
        <v>0</v>
      </c>
      <c r="F1551" s="5">
        <v>0</v>
      </c>
      <c r="G1551" s="5">
        <v>0</v>
      </c>
      <c r="H1551" s="5">
        <v>0</v>
      </c>
      <c r="I1551" s="5">
        <v>0</v>
      </c>
      <c r="J1551" s="5">
        <v>0</v>
      </c>
      <c r="K1551" s="5">
        <v>0</v>
      </c>
      <c r="L1551" s="5">
        <v>0</v>
      </c>
      <c r="M1551" s="5">
        <v>0</v>
      </c>
      <c r="N1551" s="6">
        <v>48</v>
      </c>
      <c r="O1551" s="4" t="s">
        <v>19</v>
      </c>
    </row>
    <row r="1552" spans="1:15" ht="14.25" customHeight="1" x14ac:dyDescent="0.25">
      <c r="A1552" s="9">
        <v>44834</v>
      </c>
      <c r="B1552" s="4" t="s">
        <v>14</v>
      </c>
      <c r="C1552" s="4"/>
      <c r="D1552" s="3" t="s">
        <v>1205</v>
      </c>
      <c r="E1552" s="5">
        <v>0</v>
      </c>
      <c r="F1552" s="5">
        <v>0</v>
      </c>
      <c r="G1552" s="5">
        <v>0</v>
      </c>
      <c r="H1552" s="5">
        <v>0</v>
      </c>
      <c r="I1552" s="5">
        <v>0</v>
      </c>
      <c r="J1552" s="5">
        <v>0</v>
      </c>
      <c r="K1552" s="5">
        <v>0</v>
      </c>
      <c r="L1552" s="5">
        <v>0</v>
      </c>
      <c r="M1552" s="5">
        <v>0</v>
      </c>
      <c r="N1552" s="6">
        <v>14</v>
      </c>
      <c r="O1552" s="4" t="s">
        <v>19</v>
      </c>
    </row>
    <row r="1553" spans="1:15" ht="14.25" customHeight="1" x14ac:dyDescent="0.25">
      <c r="A1553" s="9">
        <v>44834</v>
      </c>
      <c r="B1553" s="4" t="s">
        <v>14</v>
      </c>
      <c r="C1553" s="4"/>
      <c r="D1553" s="3" t="s">
        <v>1204</v>
      </c>
      <c r="E1553" s="5">
        <v>0</v>
      </c>
      <c r="F1553" s="5">
        <v>0</v>
      </c>
      <c r="G1553" s="5">
        <v>0</v>
      </c>
      <c r="H1553" s="5">
        <v>0</v>
      </c>
      <c r="I1553" s="5">
        <v>0</v>
      </c>
      <c r="J1553" s="5">
        <v>0</v>
      </c>
      <c r="K1553" s="5">
        <v>0</v>
      </c>
      <c r="L1553" s="5">
        <v>0</v>
      </c>
      <c r="M1553" s="5">
        <v>0</v>
      </c>
      <c r="N1553" s="6">
        <v>41</v>
      </c>
      <c r="O1553" s="4" t="s">
        <v>19</v>
      </c>
    </row>
    <row r="1554" spans="1:15" ht="14.25" customHeight="1" x14ac:dyDescent="0.25">
      <c r="A1554" s="9">
        <v>44834</v>
      </c>
      <c r="B1554" s="4" t="s">
        <v>14</v>
      </c>
      <c r="C1554" s="4"/>
      <c r="D1554" s="3" t="s">
        <v>1203</v>
      </c>
      <c r="E1554" s="5">
        <v>0</v>
      </c>
      <c r="F1554" s="5">
        <v>0</v>
      </c>
      <c r="G1554" s="5">
        <v>0</v>
      </c>
      <c r="H1554" s="5">
        <v>0</v>
      </c>
      <c r="I1554" s="5">
        <v>0</v>
      </c>
      <c r="J1554" s="5">
        <v>0</v>
      </c>
      <c r="K1554" s="5">
        <v>0</v>
      </c>
      <c r="L1554" s="5">
        <v>0</v>
      </c>
      <c r="M1554" s="5">
        <v>0</v>
      </c>
      <c r="N1554" s="6">
        <v>14</v>
      </c>
      <c r="O1554" s="4" t="s">
        <v>19</v>
      </c>
    </row>
    <row r="1555" spans="1:15" ht="14.25" customHeight="1" x14ac:dyDescent="0.25">
      <c r="A1555" s="9">
        <v>44834</v>
      </c>
      <c r="B1555" s="4" t="s">
        <v>14</v>
      </c>
      <c r="C1555" s="4"/>
      <c r="D1555" s="3" t="s">
        <v>1202</v>
      </c>
      <c r="E1555" s="5">
        <v>0</v>
      </c>
      <c r="F1555" s="5">
        <v>0</v>
      </c>
      <c r="G1555" s="5">
        <v>0</v>
      </c>
      <c r="H1555" s="5">
        <v>0</v>
      </c>
      <c r="I1555" s="5">
        <v>0</v>
      </c>
      <c r="J1555" s="5">
        <v>0</v>
      </c>
      <c r="K1555" s="5">
        <v>0</v>
      </c>
      <c r="L1555" s="5">
        <v>0</v>
      </c>
      <c r="M1555" s="5">
        <v>0</v>
      </c>
      <c r="N1555" s="6">
        <v>14</v>
      </c>
      <c r="O1555" s="4" t="s">
        <v>19</v>
      </c>
    </row>
    <row r="1556" spans="1:15" ht="14.25" customHeight="1" x14ac:dyDescent="0.25">
      <c r="A1556" s="9">
        <v>44834</v>
      </c>
      <c r="B1556" s="4" t="s">
        <v>14</v>
      </c>
      <c r="C1556" s="4"/>
      <c r="D1556" s="3" t="s">
        <v>1201</v>
      </c>
      <c r="E1556" s="5">
        <v>0</v>
      </c>
      <c r="F1556" s="5">
        <v>0</v>
      </c>
      <c r="G1556" s="5">
        <v>0</v>
      </c>
      <c r="H1556" s="5">
        <v>0</v>
      </c>
      <c r="I1556" s="5">
        <v>0</v>
      </c>
      <c r="J1556" s="5">
        <v>0</v>
      </c>
      <c r="K1556" s="5">
        <v>0</v>
      </c>
      <c r="L1556" s="5">
        <v>0</v>
      </c>
      <c r="M1556" s="5">
        <v>0</v>
      </c>
      <c r="N1556" s="6">
        <v>14</v>
      </c>
      <c r="O1556" s="4" t="s">
        <v>19</v>
      </c>
    </row>
    <row r="1557" spans="1:15" ht="14.25" customHeight="1" x14ac:dyDescent="0.25">
      <c r="A1557" s="9">
        <v>44834</v>
      </c>
      <c r="B1557" s="4" t="s">
        <v>14</v>
      </c>
      <c r="C1557" s="4"/>
      <c r="D1557" s="3" t="s">
        <v>1200</v>
      </c>
      <c r="E1557" s="5">
        <v>0</v>
      </c>
      <c r="F1557" s="5">
        <v>0</v>
      </c>
      <c r="G1557" s="5">
        <v>0</v>
      </c>
      <c r="H1557" s="5">
        <v>0</v>
      </c>
      <c r="I1557" s="5">
        <v>0</v>
      </c>
      <c r="J1557" s="5">
        <v>0</v>
      </c>
      <c r="K1557" s="5">
        <v>0</v>
      </c>
      <c r="L1557" s="5">
        <v>0</v>
      </c>
      <c r="M1557" s="5">
        <v>0</v>
      </c>
      <c r="N1557" s="6">
        <v>14</v>
      </c>
      <c r="O1557" s="4" t="s">
        <v>19</v>
      </c>
    </row>
    <row r="1558" spans="1:15" ht="14.25" customHeight="1" x14ac:dyDescent="0.25">
      <c r="A1558" s="9">
        <v>44834</v>
      </c>
      <c r="B1558" s="4" t="s">
        <v>14</v>
      </c>
      <c r="C1558" s="4"/>
      <c r="D1558" s="3" t="s">
        <v>1199</v>
      </c>
      <c r="E1558" s="5">
        <v>0</v>
      </c>
      <c r="F1558" s="5">
        <v>0</v>
      </c>
      <c r="G1558" s="5">
        <v>0</v>
      </c>
      <c r="H1558" s="5">
        <v>0</v>
      </c>
      <c r="I1558" s="5">
        <v>0</v>
      </c>
      <c r="J1558" s="5">
        <v>0</v>
      </c>
      <c r="K1558" s="5">
        <v>0</v>
      </c>
      <c r="L1558" s="5">
        <v>0</v>
      </c>
      <c r="M1558" s="5">
        <v>0</v>
      </c>
      <c r="N1558" s="6">
        <v>41</v>
      </c>
      <c r="O1558" s="4" t="s">
        <v>19</v>
      </c>
    </row>
    <row r="1559" spans="1:15" ht="14.25" customHeight="1" x14ac:dyDescent="0.25">
      <c r="A1559" s="9">
        <v>44834</v>
      </c>
      <c r="B1559" s="4" t="s">
        <v>14</v>
      </c>
      <c r="C1559" s="4"/>
      <c r="D1559" s="3" t="s">
        <v>1198</v>
      </c>
      <c r="E1559" s="5">
        <v>0</v>
      </c>
      <c r="F1559" s="5">
        <v>0</v>
      </c>
      <c r="G1559" s="5">
        <v>0</v>
      </c>
      <c r="H1559" s="5">
        <v>0</v>
      </c>
      <c r="I1559" s="5">
        <v>0</v>
      </c>
      <c r="J1559" s="5">
        <v>0</v>
      </c>
      <c r="K1559" s="5">
        <v>0</v>
      </c>
      <c r="L1559" s="5">
        <v>0</v>
      </c>
      <c r="M1559" s="5">
        <v>0</v>
      </c>
      <c r="N1559" s="6">
        <v>14</v>
      </c>
      <c r="O1559" s="4" t="s">
        <v>19</v>
      </c>
    </row>
    <row r="1560" spans="1:15" ht="14.25" customHeight="1" x14ac:dyDescent="0.25">
      <c r="A1560" s="9">
        <v>44834</v>
      </c>
      <c r="B1560" s="4" t="s">
        <v>14</v>
      </c>
      <c r="C1560" s="4"/>
      <c r="D1560" s="3" t="s">
        <v>1197</v>
      </c>
      <c r="E1560" s="5">
        <v>0</v>
      </c>
      <c r="F1560" s="5">
        <v>0</v>
      </c>
      <c r="G1560" s="5">
        <v>0</v>
      </c>
      <c r="H1560" s="5">
        <v>0</v>
      </c>
      <c r="I1560" s="5">
        <v>0</v>
      </c>
      <c r="J1560" s="5">
        <v>0</v>
      </c>
      <c r="K1560" s="5">
        <v>0</v>
      </c>
      <c r="L1560" s="5">
        <v>0</v>
      </c>
      <c r="M1560" s="5">
        <v>0</v>
      </c>
      <c r="N1560" s="6">
        <v>19</v>
      </c>
      <c r="O1560" s="4" t="s">
        <v>19</v>
      </c>
    </row>
    <row r="1561" spans="1:15" ht="14.25" customHeight="1" x14ac:dyDescent="0.25">
      <c r="A1561" s="9">
        <v>44834</v>
      </c>
      <c r="B1561" s="4" t="s">
        <v>14</v>
      </c>
      <c r="C1561" s="4"/>
      <c r="D1561" s="3" t="s">
        <v>1196</v>
      </c>
      <c r="E1561" s="5">
        <v>0</v>
      </c>
      <c r="F1561" s="5">
        <v>0</v>
      </c>
      <c r="G1561" s="5">
        <v>0</v>
      </c>
      <c r="H1561" s="5">
        <v>0</v>
      </c>
      <c r="I1561" s="5">
        <v>0</v>
      </c>
      <c r="J1561" s="5">
        <v>0</v>
      </c>
      <c r="K1561" s="5">
        <v>0</v>
      </c>
      <c r="L1561" s="5">
        <v>0</v>
      </c>
      <c r="M1561" s="5">
        <v>0</v>
      </c>
      <c r="N1561" s="6">
        <v>14</v>
      </c>
      <c r="O1561" s="4" t="s">
        <v>19</v>
      </c>
    </row>
    <row r="1562" spans="1:15" ht="14.25" customHeight="1" x14ac:dyDescent="0.25">
      <c r="A1562" s="9">
        <v>44834</v>
      </c>
      <c r="B1562" s="4" t="s">
        <v>14</v>
      </c>
      <c r="C1562" s="4"/>
      <c r="D1562" s="3" t="s">
        <v>1195</v>
      </c>
      <c r="E1562" s="5">
        <v>0</v>
      </c>
      <c r="F1562" s="5">
        <v>0</v>
      </c>
      <c r="G1562" s="5">
        <v>0</v>
      </c>
      <c r="H1562" s="5">
        <v>0</v>
      </c>
      <c r="I1562" s="5">
        <v>0</v>
      </c>
      <c r="J1562" s="5">
        <v>0</v>
      </c>
      <c r="K1562" s="5">
        <v>0</v>
      </c>
      <c r="L1562" s="5">
        <v>0</v>
      </c>
      <c r="M1562" s="5">
        <v>0</v>
      </c>
      <c r="N1562" s="6">
        <v>19</v>
      </c>
      <c r="O1562" s="4" t="s">
        <v>19</v>
      </c>
    </row>
    <row r="1563" spans="1:15" ht="14.25" customHeight="1" x14ac:dyDescent="0.25">
      <c r="A1563" s="9">
        <v>44834</v>
      </c>
      <c r="B1563" s="4" t="s">
        <v>14</v>
      </c>
      <c r="C1563" s="4"/>
      <c r="D1563" s="3" t="s">
        <v>1194</v>
      </c>
      <c r="E1563" s="5">
        <v>0</v>
      </c>
      <c r="F1563" s="5">
        <v>0</v>
      </c>
      <c r="G1563" s="5">
        <v>0</v>
      </c>
      <c r="H1563" s="5">
        <v>0</v>
      </c>
      <c r="I1563" s="5">
        <v>0</v>
      </c>
      <c r="J1563" s="5">
        <v>0</v>
      </c>
      <c r="K1563" s="5">
        <v>0</v>
      </c>
      <c r="L1563" s="5">
        <v>0</v>
      </c>
      <c r="M1563" s="5">
        <v>0</v>
      </c>
      <c r="N1563" s="6">
        <v>19</v>
      </c>
      <c r="O1563" s="4" t="s">
        <v>19</v>
      </c>
    </row>
    <row r="1564" spans="1:15" ht="14.25" customHeight="1" x14ac:dyDescent="0.25">
      <c r="A1564" s="9">
        <v>44834</v>
      </c>
      <c r="B1564" s="4" t="s">
        <v>14</v>
      </c>
      <c r="C1564" s="4"/>
      <c r="D1564" s="3" t="s">
        <v>1193</v>
      </c>
      <c r="E1564" s="5">
        <v>0</v>
      </c>
      <c r="F1564" s="5">
        <v>0</v>
      </c>
      <c r="G1564" s="5">
        <v>0</v>
      </c>
      <c r="H1564" s="5">
        <v>0</v>
      </c>
      <c r="I1564" s="5">
        <v>0</v>
      </c>
      <c r="J1564" s="5">
        <v>0</v>
      </c>
      <c r="K1564" s="5">
        <v>0</v>
      </c>
      <c r="L1564" s="5">
        <v>0</v>
      </c>
      <c r="M1564" s="5">
        <v>0</v>
      </c>
      <c r="N1564" s="6">
        <v>34</v>
      </c>
      <c r="O1564" s="4" t="s">
        <v>19</v>
      </c>
    </row>
    <row r="1565" spans="1:15" ht="14.25" customHeight="1" x14ac:dyDescent="0.25">
      <c r="A1565" s="9">
        <v>44834</v>
      </c>
      <c r="B1565" s="4" t="s">
        <v>14</v>
      </c>
      <c r="C1565" s="4"/>
      <c r="D1565" s="3" t="s">
        <v>1192</v>
      </c>
      <c r="E1565" s="5">
        <v>0</v>
      </c>
      <c r="F1565" s="5">
        <v>0</v>
      </c>
      <c r="G1565" s="5">
        <v>0</v>
      </c>
      <c r="H1565" s="5">
        <v>0</v>
      </c>
      <c r="I1565" s="5">
        <v>0</v>
      </c>
      <c r="J1565" s="5">
        <v>0</v>
      </c>
      <c r="K1565" s="5">
        <v>0</v>
      </c>
      <c r="L1565" s="5">
        <v>0</v>
      </c>
      <c r="M1565" s="5">
        <v>0</v>
      </c>
      <c r="N1565" s="6">
        <v>40</v>
      </c>
      <c r="O1565" s="4" t="s">
        <v>19</v>
      </c>
    </row>
    <row r="1566" spans="1:15" ht="14.25" customHeight="1" x14ac:dyDescent="0.25">
      <c r="A1566" s="9">
        <v>44834</v>
      </c>
      <c r="B1566" s="4" t="s">
        <v>14</v>
      </c>
      <c r="C1566" s="4"/>
      <c r="D1566" s="3" t="s">
        <v>1191</v>
      </c>
      <c r="E1566" s="5">
        <v>0</v>
      </c>
      <c r="F1566" s="5">
        <v>0</v>
      </c>
      <c r="G1566" s="5">
        <v>0</v>
      </c>
      <c r="H1566" s="5">
        <v>0</v>
      </c>
      <c r="I1566" s="5">
        <v>0</v>
      </c>
      <c r="J1566" s="5">
        <v>0</v>
      </c>
      <c r="K1566" s="5">
        <v>0</v>
      </c>
      <c r="L1566" s="5">
        <v>0</v>
      </c>
      <c r="M1566" s="5">
        <v>0</v>
      </c>
      <c r="N1566" s="6">
        <v>38</v>
      </c>
      <c r="O1566" s="4" t="s">
        <v>19</v>
      </c>
    </row>
    <row r="1567" spans="1:15" ht="14.25" customHeight="1" x14ac:dyDescent="0.25">
      <c r="A1567" s="9">
        <v>44834</v>
      </c>
      <c r="B1567" s="4" t="s">
        <v>14</v>
      </c>
      <c r="C1567" s="4"/>
      <c r="D1567" s="3" t="s">
        <v>1190</v>
      </c>
      <c r="E1567" s="5">
        <v>0</v>
      </c>
      <c r="F1567" s="5">
        <v>0</v>
      </c>
      <c r="G1567" s="5">
        <v>0</v>
      </c>
      <c r="H1567" s="5">
        <v>0</v>
      </c>
      <c r="I1567" s="5">
        <v>0</v>
      </c>
      <c r="J1567" s="5">
        <v>0</v>
      </c>
      <c r="K1567" s="5">
        <v>0</v>
      </c>
      <c r="L1567" s="5">
        <v>0</v>
      </c>
      <c r="M1567" s="5">
        <v>0</v>
      </c>
      <c r="N1567" s="6">
        <v>14</v>
      </c>
      <c r="O1567" s="4" t="s">
        <v>19</v>
      </c>
    </row>
    <row r="1568" spans="1:15" ht="14.25" customHeight="1" x14ac:dyDescent="0.25">
      <c r="A1568" s="9">
        <v>44834</v>
      </c>
      <c r="B1568" s="4" t="s">
        <v>14</v>
      </c>
      <c r="C1568" s="4"/>
      <c r="D1568" s="3" t="s">
        <v>1189</v>
      </c>
      <c r="E1568" s="5">
        <v>0</v>
      </c>
      <c r="F1568" s="5">
        <v>0</v>
      </c>
      <c r="G1568" s="5">
        <v>0</v>
      </c>
      <c r="H1568" s="5">
        <v>0</v>
      </c>
      <c r="I1568" s="5">
        <v>0</v>
      </c>
      <c r="J1568" s="5">
        <v>0</v>
      </c>
      <c r="K1568" s="5">
        <v>0</v>
      </c>
      <c r="L1568" s="5">
        <v>0</v>
      </c>
      <c r="M1568" s="5">
        <v>0</v>
      </c>
      <c r="N1568" s="6">
        <v>40</v>
      </c>
      <c r="O1568" s="4" t="s">
        <v>19</v>
      </c>
    </row>
    <row r="1569" spans="1:15" ht="14.25" customHeight="1" x14ac:dyDescent="0.25">
      <c r="A1569" s="9">
        <v>44834</v>
      </c>
      <c r="B1569" s="4" t="s">
        <v>14</v>
      </c>
      <c r="C1569" s="4"/>
      <c r="D1569" s="3" t="s">
        <v>1188</v>
      </c>
      <c r="E1569" s="5">
        <v>0</v>
      </c>
      <c r="F1569" s="5">
        <v>0</v>
      </c>
      <c r="G1569" s="5">
        <v>0</v>
      </c>
      <c r="H1569" s="5">
        <v>0</v>
      </c>
      <c r="I1569" s="5">
        <v>0</v>
      </c>
      <c r="J1569" s="5">
        <v>0</v>
      </c>
      <c r="K1569" s="5">
        <v>0</v>
      </c>
      <c r="L1569" s="5">
        <v>0</v>
      </c>
      <c r="M1569" s="5">
        <v>0</v>
      </c>
      <c r="N1569" s="6">
        <v>14</v>
      </c>
      <c r="O1569" s="4" t="s">
        <v>19</v>
      </c>
    </row>
    <row r="1570" spans="1:15" ht="14.25" customHeight="1" x14ac:dyDescent="0.25">
      <c r="A1570" s="9">
        <v>44834</v>
      </c>
      <c r="B1570" s="4" t="s">
        <v>14</v>
      </c>
      <c r="C1570" s="4"/>
      <c r="D1570" s="3" t="s">
        <v>1187</v>
      </c>
      <c r="E1570" s="5">
        <v>0</v>
      </c>
      <c r="F1570" s="5">
        <v>0</v>
      </c>
      <c r="G1570" s="5">
        <v>0</v>
      </c>
      <c r="H1570" s="5">
        <v>0</v>
      </c>
      <c r="I1570" s="5">
        <v>0</v>
      </c>
      <c r="J1570" s="5">
        <v>0</v>
      </c>
      <c r="K1570" s="5">
        <v>0</v>
      </c>
      <c r="L1570" s="5">
        <v>0</v>
      </c>
      <c r="M1570" s="5">
        <v>0</v>
      </c>
      <c r="N1570" s="6">
        <v>119</v>
      </c>
      <c r="O1570" s="4" t="s">
        <v>19</v>
      </c>
    </row>
    <row r="1571" spans="1:15" ht="14.25" customHeight="1" x14ac:dyDescent="0.25">
      <c r="A1571" s="9">
        <v>44834</v>
      </c>
      <c r="B1571" s="4" t="s">
        <v>14</v>
      </c>
      <c r="C1571" s="4"/>
      <c r="D1571" s="3" t="s">
        <v>1186</v>
      </c>
      <c r="E1571" s="5">
        <v>0</v>
      </c>
      <c r="F1571" s="5">
        <v>0</v>
      </c>
      <c r="G1571" s="5">
        <v>0</v>
      </c>
      <c r="H1571" s="5">
        <v>0</v>
      </c>
      <c r="I1571" s="5">
        <v>0</v>
      </c>
      <c r="J1571" s="5">
        <v>0</v>
      </c>
      <c r="K1571" s="5">
        <v>0</v>
      </c>
      <c r="L1571" s="5">
        <v>0</v>
      </c>
      <c r="M1571" s="5">
        <v>0</v>
      </c>
      <c r="N1571" s="6">
        <v>14</v>
      </c>
      <c r="O1571" s="4" t="s">
        <v>19</v>
      </c>
    </row>
    <row r="1572" spans="1:15" ht="14.25" customHeight="1" x14ac:dyDescent="0.25">
      <c r="A1572" s="9">
        <v>44834</v>
      </c>
      <c r="B1572" s="4" t="s">
        <v>15</v>
      </c>
      <c r="C1572" s="4"/>
      <c r="D1572" s="3" t="s">
        <v>1185</v>
      </c>
      <c r="E1572" s="5">
        <v>0</v>
      </c>
      <c r="F1572" s="5">
        <v>0</v>
      </c>
      <c r="G1572" s="5">
        <v>0</v>
      </c>
      <c r="H1572" s="5">
        <v>0</v>
      </c>
      <c r="I1572" s="5">
        <v>0</v>
      </c>
      <c r="J1572" s="5">
        <v>0</v>
      </c>
      <c r="K1572" s="5">
        <v>0</v>
      </c>
      <c r="L1572" s="5">
        <v>0</v>
      </c>
      <c r="M1572" s="5">
        <v>0</v>
      </c>
      <c r="N1572" s="6">
        <v>41</v>
      </c>
      <c r="O1572" s="4" t="s">
        <v>19</v>
      </c>
    </row>
    <row r="1573" spans="1:15" ht="14.25" customHeight="1" x14ac:dyDescent="0.25">
      <c r="A1573" s="9">
        <v>44834</v>
      </c>
      <c r="B1573" s="4" t="s">
        <v>15</v>
      </c>
      <c r="C1573" s="4"/>
      <c r="D1573" s="3" t="s">
        <v>1184</v>
      </c>
      <c r="E1573" s="5">
        <v>0</v>
      </c>
      <c r="F1573" s="5">
        <v>0</v>
      </c>
      <c r="G1573" s="5">
        <v>0</v>
      </c>
      <c r="H1573" s="5">
        <v>0</v>
      </c>
      <c r="I1573" s="5">
        <v>0</v>
      </c>
      <c r="J1573" s="5">
        <v>0</v>
      </c>
      <c r="K1573" s="5">
        <v>0</v>
      </c>
      <c r="L1573" s="5">
        <v>0</v>
      </c>
      <c r="M1573" s="5">
        <v>0</v>
      </c>
      <c r="N1573" s="6">
        <v>29</v>
      </c>
      <c r="O1573" s="4" t="s">
        <v>19</v>
      </c>
    </row>
    <row r="1574" spans="1:15" ht="14.25" customHeight="1" x14ac:dyDescent="0.25">
      <c r="A1574" s="9">
        <v>44834</v>
      </c>
      <c r="B1574" s="4" t="s">
        <v>15</v>
      </c>
      <c r="C1574" s="4"/>
      <c r="D1574" s="3" t="s">
        <v>1183</v>
      </c>
      <c r="E1574" s="5">
        <v>0</v>
      </c>
      <c r="F1574" s="5">
        <v>0</v>
      </c>
      <c r="G1574" s="5">
        <v>0</v>
      </c>
      <c r="H1574" s="5">
        <v>0</v>
      </c>
      <c r="I1574" s="5">
        <v>0</v>
      </c>
      <c r="J1574" s="5">
        <v>0</v>
      </c>
      <c r="K1574" s="5">
        <v>0</v>
      </c>
      <c r="L1574" s="5">
        <v>0</v>
      </c>
      <c r="M1574" s="5">
        <v>0</v>
      </c>
      <c r="N1574" s="6">
        <v>11</v>
      </c>
      <c r="O1574" s="4" t="s">
        <v>19</v>
      </c>
    </row>
    <row r="1575" spans="1:15" ht="14.25" customHeight="1" x14ac:dyDescent="0.25">
      <c r="A1575" s="9">
        <v>44834</v>
      </c>
      <c r="B1575" s="4" t="s">
        <v>14</v>
      </c>
      <c r="C1575" s="4"/>
      <c r="D1575" s="3" t="s">
        <v>1182</v>
      </c>
      <c r="E1575" s="5">
        <v>0</v>
      </c>
      <c r="F1575" s="5">
        <v>0</v>
      </c>
      <c r="G1575" s="5">
        <v>0</v>
      </c>
      <c r="H1575" s="5">
        <v>0</v>
      </c>
      <c r="I1575" s="5">
        <v>0</v>
      </c>
      <c r="J1575" s="5">
        <v>0</v>
      </c>
      <c r="K1575" s="5">
        <v>0</v>
      </c>
      <c r="L1575" s="5">
        <v>0</v>
      </c>
      <c r="M1575" s="5">
        <v>0</v>
      </c>
      <c r="N1575" s="6">
        <v>14</v>
      </c>
      <c r="O1575" s="4" t="s">
        <v>19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2CB17EEF-F42B-4518-9C8C-0268EBF2D119}">
          <x14:formula1>
            <xm:f>Hoja2!$A$1:$A$3</xm:f>
          </x14:formula1>
          <xm:sqref>B602:B611 B2:B235 B333:B383 B403:B448 B486:B553 B684:B734 B840:B1447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O1446:O1447 O602:O611 O2:O235 O333:O383 O403:O448 O486:O553 O684:O734 O840:O1329</xm:sqref>
        </x14:dataValidation>
        <x14:dataValidation type="list" allowBlank="1" showInputMessage="1" showErrorMessage="1" xr:uid="{8DF66549-77CF-4682-AF8D-ED9F82308256}">
          <x14:formula1>
            <xm:f>Hoja2!$B$1:$B$2</xm:f>
          </x14:formula1>
          <xm:sqref>C1446:C1447 C602:C611 C2:C235 C333:C383 C403:C448 C486:C553 C684:C734 C840:C1327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diana carolina fajardo manrique</cp:lastModifiedBy>
  <dcterms:created xsi:type="dcterms:W3CDTF">2023-02-22T17:32:23Z</dcterms:created>
  <dcterms:modified xsi:type="dcterms:W3CDTF">2024-02-15T18:17:06Z</dcterms:modified>
</cp:coreProperties>
</file>